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ropbox\Current calculators\Ch. 9 Comparing more than two samples\"/>
    </mc:Choice>
  </mc:AlternateContent>
  <bookViews>
    <workbookView xWindow="0" yWindow="0" windowWidth="19200" windowHeight="9045"/>
  </bookViews>
  <sheets>
    <sheet name="H-test k = 6 (2)"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2" l="1"/>
  <c r="K12" i="2" l="1"/>
  <c r="L12" i="2"/>
  <c r="M12" i="2"/>
  <c r="N12" i="2"/>
  <c r="O12" i="2"/>
  <c r="K13" i="2"/>
  <c r="L13" i="2"/>
  <c r="M13" i="2"/>
  <c r="N13" i="2"/>
  <c r="O13" i="2"/>
  <c r="J13" i="2"/>
  <c r="J12" i="2"/>
  <c r="K11" i="2"/>
  <c r="L11" i="2"/>
  <c r="M11" i="2"/>
  <c r="N11" i="2"/>
  <c r="O11" i="2"/>
  <c r="AJ11" i="2" l="1"/>
  <c r="AJ12" i="2"/>
  <c r="AJ13" i="2"/>
  <c r="AJ14" i="2"/>
  <c r="AJ15" i="2"/>
  <c r="AJ16" i="2"/>
  <c r="AJ17" i="2"/>
  <c r="AJ18" i="2"/>
  <c r="AJ19" i="2"/>
  <c r="AJ20" i="2"/>
  <c r="AJ21" i="2"/>
  <c r="AJ22" i="2"/>
  <c r="AJ23" i="2"/>
  <c r="AJ24" i="2"/>
  <c r="AJ25" i="2"/>
  <c r="AJ26" i="2"/>
  <c r="AJ27" i="2"/>
  <c r="AJ28" i="2"/>
  <c r="AJ29" i="2"/>
  <c r="AJ30" i="2"/>
  <c r="AJ31" i="2"/>
  <c r="AJ32" i="2"/>
  <c r="AJ33" i="2"/>
  <c r="AJ34" i="2"/>
  <c r="AJ35" i="2"/>
  <c r="AJ36" i="2"/>
  <c r="AJ37" i="2"/>
  <c r="AJ38" i="2"/>
  <c r="AJ39" i="2"/>
  <c r="AJ40" i="2"/>
  <c r="AJ41" i="2"/>
  <c r="AJ42" i="2"/>
  <c r="AJ43" i="2"/>
  <c r="AJ44" i="2"/>
  <c r="AJ45" i="2"/>
  <c r="AJ46" i="2"/>
  <c r="AJ47" i="2"/>
  <c r="AJ48" i="2"/>
  <c r="AJ49" i="2"/>
  <c r="AJ50" i="2"/>
  <c r="AJ51" i="2"/>
  <c r="AJ52" i="2"/>
  <c r="AJ53" i="2"/>
  <c r="AJ54" i="2"/>
  <c r="AJ55" i="2"/>
  <c r="AJ56" i="2"/>
  <c r="AJ57" i="2"/>
  <c r="AJ58" i="2"/>
  <c r="AJ59" i="2"/>
  <c r="AJ60" i="2"/>
  <c r="AJ61" i="2"/>
  <c r="AJ62" i="2"/>
  <c r="AJ63" i="2"/>
  <c r="AJ64" i="2"/>
  <c r="AJ65" i="2"/>
  <c r="AJ66" i="2"/>
  <c r="AJ67" i="2"/>
  <c r="AJ68" i="2"/>
  <c r="AJ69" i="2"/>
  <c r="AJ70" i="2"/>
  <c r="AJ71" i="2"/>
  <c r="AJ72" i="2"/>
  <c r="AJ73" i="2"/>
  <c r="AJ74" i="2"/>
  <c r="AJ75" i="2"/>
  <c r="AJ76" i="2"/>
  <c r="AJ77" i="2"/>
  <c r="AJ78" i="2"/>
  <c r="AJ79" i="2"/>
  <c r="AJ80" i="2"/>
  <c r="AJ81" i="2"/>
  <c r="AJ82" i="2"/>
  <c r="AJ83" i="2"/>
  <c r="AJ84" i="2"/>
  <c r="AJ85" i="2"/>
  <c r="AJ86" i="2"/>
  <c r="AJ87" i="2"/>
  <c r="AJ88" i="2"/>
  <c r="AJ89" i="2"/>
  <c r="AJ90" i="2"/>
  <c r="AJ91" i="2"/>
  <c r="AJ92" i="2"/>
  <c r="AJ93" i="2"/>
  <c r="AJ94" i="2"/>
  <c r="AJ95" i="2"/>
  <c r="AJ96" i="2"/>
  <c r="AJ97" i="2"/>
  <c r="AJ98" i="2"/>
  <c r="AJ99" i="2"/>
  <c r="AJ100" i="2"/>
  <c r="AJ101" i="2"/>
  <c r="AJ102" i="2"/>
  <c r="AJ103" i="2"/>
  <c r="AJ104" i="2"/>
  <c r="AJ105" i="2"/>
  <c r="AJ106" i="2"/>
  <c r="AJ107" i="2"/>
  <c r="AJ108" i="2"/>
  <c r="AJ109" i="2"/>
  <c r="AJ10" i="2"/>
  <c r="AM27" i="2"/>
  <c r="AD27" i="2" s="1"/>
  <c r="AT27" i="2" l="1"/>
  <c r="L42" i="2"/>
  <c r="L41" i="2"/>
  <c r="L40" i="2"/>
  <c r="AR109" i="2"/>
  <c r="AI109" i="2" s="1"/>
  <c r="AQ109" i="2"/>
  <c r="AH109" i="2" s="1"/>
  <c r="AP109" i="2"/>
  <c r="AG109" i="2" s="1"/>
  <c r="AO109" i="2"/>
  <c r="AF109" i="2" s="1"/>
  <c r="AN109" i="2"/>
  <c r="AE109" i="2" s="1"/>
  <c r="AM109" i="2"/>
  <c r="AD109" i="2" s="1"/>
  <c r="AR108" i="2"/>
  <c r="AI108" i="2" s="1"/>
  <c r="AQ108" i="2"/>
  <c r="AH108" i="2" s="1"/>
  <c r="AP108" i="2"/>
  <c r="AG108" i="2" s="1"/>
  <c r="AO108" i="2"/>
  <c r="AF108" i="2" s="1"/>
  <c r="AN108" i="2"/>
  <c r="AE108" i="2" s="1"/>
  <c r="AM108" i="2"/>
  <c r="AD108" i="2" s="1"/>
  <c r="AR107" i="2"/>
  <c r="AI107" i="2" s="1"/>
  <c r="AQ107" i="2"/>
  <c r="AH107" i="2" s="1"/>
  <c r="AP107" i="2"/>
  <c r="AG107" i="2" s="1"/>
  <c r="AO107" i="2"/>
  <c r="AF107" i="2" s="1"/>
  <c r="AN107" i="2"/>
  <c r="AE107" i="2" s="1"/>
  <c r="AM107" i="2"/>
  <c r="AD107" i="2" s="1"/>
  <c r="AR106" i="2"/>
  <c r="AI106" i="2" s="1"/>
  <c r="AQ106" i="2"/>
  <c r="AH106" i="2" s="1"/>
  <c r="AP106" i="2"/>
  <c r="AG106" i="2" s="1"/>
  <c r="AO106" i="2"/>
  <c r="AF106" i="2" s="1"/>
  <c r="AN106" i="2"/>
  <c r="AE106" i="2" s="1"/>
  <c r="AM106" i="2"/>
  <c r="AD106" i="2" s="1"/>
  <c r="AR105" i="2"/>
  <c r="AI105" i="2" s="1"/>
  <c r="AQ105" i="2"/>
  <c r="AH105" i="2" s="1"/>
  <c r="AP105" i="2"/>
  <c r="AG105" i="2" s="1"/>
  <c r="AO105" i="2"/>
  <c r="AF105" i="2" s="1"/>
  <c r="AN105" i="2"/>
  <c r="AE105" i="2" s="1"/>
  <c r="AM105" i="2"/>
  <c r="AD105" i="2" s="1"/>
  <c r="AR104" i="2"/>
  <c r="AI104" i="2" s="1"/>
  <c r="AQ104" i="2"/>
  <c r="AH104" i="2" s="1"/>
  <c r="AP104" i="2"/>
  <c r="AG104" i="2" s="1"/>
  <c r="AO104" i="2"/>
  <c r="AF104" i="2" s="1"/>
  <c r="AN104" i="2"/>
  <c r="AE104" i="2" s="1"/>
  <c r="AM104" i="2"/>
  <c r="AD104" i="2" s="1"/>
  <c r="AR103" i="2"/>
  <c r="AI103" i="2" s="1"/>
  <c r="AQ103" i="2"/>
  <c r="AH103" i="2" s="1"/>
  <c r="AP103" i="2"/>
  <c r="AG103" i="2" s="1"/>
  <c r="AO103" i="2"/>
  <c r="AF103" i="2" s="1"/>
  <c r="AN103" i="2"/>
  <c r="AE103" i="2" s="1"/>
  <c r="AM103" i="2"/>
  <c r="AD103" i="2" s="1"/>
  <c r="AR102" i="2"/>
  <c r="AI102" i="2" s="1"/>
  <c r="AQ102" i="2"/>
  <c r="AH102" i="2" s="1"/>
  <c r="AP102" i="2"/>
  <c r="AG102" i="2" s="1"/>
  <c r="AO102" i="2"/>
  <c r="AF102" i="2" s="1"/>
  <c r="AN102" i="2"/>
  <c r="AE102" i="2" s="1"/>
  <c r="AM102" i="2"/>
  <c r="AD102" i="2" s="1"/>
  <c r="AR101" i="2"/>
  <c r="AI101" i="2" s="1"/>
  <c r="AQ101" i="2"/>
  <c r="AH101" i="2" s="1"/>
  <c r="AP101" i="2"/>
  <c r="AG101" i="2" s="1"/>
  <c r="AO101" i="2"/>
  <c r="AF101" i="2" s="1"/>
  <c r="AN101" i="2"/>
  <c r="AE101" i="2" s="1"/>
  <c r="AM101" i="2"/>
  <c r="AD101" i="2" s="1"/>
  <c r="AR100" i="2"/>
  <c r="AI100" i="2" s="1"/>
  <c r="AQ100" i="2"/>
  <c r="AH100" i="2" s="1"/>
  <c r="AP100" i="2"/>
  <c r="AG100" i="2" s="1"/>
  <c r="AO100" i="2"/>
  <c r="AF100" i="2" s="1"/>
  <c r="AN100" i="2"/>
  <c r="AE100" i="2" s="1"/>
  <c r="AM100" i="2"/>
  <c r="AD100" i="2" s="1"/>
  <c r="AR99" i="2"/>
  <c r="AI99" i="2" s="1"/>
  <c r="AQ99" i="2"/>
  <c r="AH99" i="2" s="1"/>
  <c r="AP99" i="2"/>
  <c r="AG99" i="2" s="1"/>
  <c r="AO99" i="2"/>
  <c r="AF99" i="2" s="1"/>
  <c r="AN99" i="2"/>
  <c r="AE99" i="2" s="1"/>
  <c r="AM99" i="2"/>
  <c r="AD99" i="2" s="1"/>
  <c r="AR98" i="2"/>
  <c r="AI98" i="2" s="1"/>
  <c r="AQ98" i="2"/>
  <c r="AH98" i="2" s="1"/>
  <c r="AP98" i="2"/>
  <c r="AG98" i="2" s="1"/>
  <c r="AO98" i="2"/>
  <c r="AF98" i="2" s="1"/>
  <c r="AN98" i="2"/>
  <c r="AE98" i="2" s="1"/>
  <c r="AM98" i="2"/>
  <c r="AD98" i="2" s="1"/>
  <c r="AR97" i="2"/>
  <c r="AI97" i="2" s="1"/>
  <c r="AQ97" i="2"/>
  <c r="AH97" i="2" s="1"/>
  <c r="AP97" i="2"/>
  <c r="AG97" i="2" s="1"/>
  <c r="AO97" i="2"/>
  <c r="AF97" i="2" s="1"/>
  <c r="AN97" i="2"/>
  <c r="AE97" i="2" s="1"/>
  <c r="AM97" i="2"/>
  <c r="AD97" i="2" s="1"/>
  <c r="AR96" i="2"/>
  <c r="AI96" i="2" s="1"/>
  <c r="AQ96" i="2"/>
  <c r="AH96" i="2" s="1"/>
  <c r="AP96" i="2"/>
  <c r="AG96" i="2" s="1"/>
  <c r="AO96" i="2"/>
  <c r="AF96" i="2" s="1"/>
  <c r="AN96" i="2"/>
  <c r="AE96" i="2" s="1"/>
  <c r="AM96" i="2"/>
  <c r="AD96" i="2" s="1"/>
  <c r="AR95" i="2"/>
  <c r="AI95" i="2" s="1"/>
  <c r="AQ95" i="2"/>
  <c r="AH95" i="2" s="1"/>
  <c r="AP95" i="2"/>
  <c r="AG95" i="2" s="1"/>
  <c r="AO95" i="2"/>
  <c r="AF95" i="2" s="1"/>
  <c r="AN95" i="2"/>
  <c r="AE95" i="2" s="1"/>
  <c r="AM95" i="2"/>
  <c r="AD95" i="2" s="1"/>
  <c r="AR94" i="2"/>
  <c r="AI94" i="2" s="1"/>
  <c r="AQ94" i="2"/>
  <c r="AH94" i="2" s="1"/>
  <c r="AP94" i="2"/>
  <c r="AG94" i="2" s="1"/>
  <c r="AO94" i="2"/>
  <c r="AF94" i="2" s="1"/>
  <c r="AN94" i="2"/>
  <c r="AE94" i="2" s="1"/>
  <c r="AM94" i="2"/>
  <c r="AD94" i="2" s="1"/>
  <c r="AR93" i="2"/>
  <c r="AI93" i="2" s="1"/>
  <c r="AQ93" i="2"/>
  <c r="AH93" i="2" s="1"/>
  <c r="AP93" i="2"/>
  <c r="AG93" i="2" s="1"/>
  <c r="AO93" i="2"/>
  <c r="AF93" i="2" s="1"/>
  <c r="AN93" i="2"/>
  <c r="AE93" i="2" s="1"/>
  <c r="AM93" i="2"/>
  <c r="AD93" i="2" s="1"/>
  <c r="AR92" i="2"/>
  <c r="AI92" i="2" s="1"/>
  <c r="AQ92" i="2"/>
  <c r="AH92" i="2" s="1"/>
  <c r="AP92" i="2"/>
  <c r="AG92" i="2" s="1"/>
  <c r="AO92" i="2"/>
  <c r="AF92" i="2" s="1"/>
  <c r="AN92" i="2"/>
  <c r="AE92" i="2" s="1"/>
  <c r="AM92" i="2"/>
  <c r="AD92" i="2" s="1"/>
  <c r="AR91" i="2"/>
  <c r="AI91" i="2" s="1"/>
  <c r="AQ91" i="2"/>
  <c r="AH91" i="2" s="1"/>
  <c r="AP91" i="2"/>
  <c r="AG91" i="2" s="1"/>
  <c r="AO91" i="2"/>
  <c r="AF91" i="2" s="1"/>
  <c r="AN91" i="2"/>
  <c r="AE91" i="2" s="1"/>
  <c r="AM91" i="2"/>
  <c r="AD91" i="2" s="1"/>
  <c r="AR90" i="2"/>
  <c r="AI90" i="2" s="1"/>
  <c r="AQ90" i="2"/>
  <c r="AH90" i="2" s="1"/>
  <c r="AP90" i="2"/>
  <c r="AG90" i="2" s="1"/>
  <c r="AO90" i="2"/>
  <c r="AF90" i="2" s="1"/>
  <c r="AN90" i="2"/>
  <c r="AE90" i="2" s="1"/>
  <c r="AM90" i="2"/>
  <c r="AD90" i="2" s="1"/>
  <c r="AR89" i="2"/>
  <c r="AI89" i="2" s="1"/>
  <c r="AQ89" i="2"/>
  <c r="AH89" i="2" s="1"/>
  <c r="AP89" i="2"/>
  <c r="AG89" i="2" s="1"/>
  <c r="AO89" i="2"/>
  <c r="AF89" i="2" s="1"/>
  <c r="AN89" i="2"/>
  <c r="AE89" i="2" s="1"/>
  <c r="AM89" i="2"/>
  <c r="AD89" i="2" s="1"/>
  <c r="AR88" i="2"/>
  <c r="AI88" i="2" s="1"/>
  <c r="AQ88" i="2"/>
  <c r="AH88" i="2" s="1"/>
  <c r="AP88" i="2"/>
  <c r="AG88" i="2" s="1"/>
  <c r="AO88" i="2"/>
  <c r="AF88" i="2" s="1"/>
  <c r="AN88" i="2"/>
  <c r="AE88" i="2" s="1"/>
  <c r="AM88" i="2"/>
  <c r="AD88" i="2" s="1"/>
  <c r="AR87" i="2"/>
  <c r="AI87" i="2" s="1"/>
  <c r="AQ87" i="2"/>
  <c r="AH87" i="2" s="1"/>
  <c r="AP87" i="2"/>
  <c r="AG87" i="2" s="1"/>
  <c r="AO87" i="2"/>
  <c r="AF87" i="2" s="1"/>
  <c r="AN87" i="2"/>
  <c r="AE87" i="2" s="1"/>
  <c r="AM87" i="2"/>
  <c r="AD87" i="2" s="1"/>
  <c r="AR86" i="2"/>
  <c r="AI86" i="2" s="1"/>
  <c r="AQ86" i="2"/>
  <c r="AH86" i="2" s="1"/>
  <c r="AP86" i="2"/>
  <c r="AG86" i="2" s="1"/>
  <c r="AO86" i="2"/>
  <c r="AF86" i="2" s="1"/>
  <c r="AN86" i="2"/>
  <c r="AE86" i="2" s="1"/>
  <c r="AM86" i="2"/>
  <c r="AD86" i="2" s="1"/>
  <c r="AR85" i="2"/>
  <c r="AI85" i="2" s="1"/>
  <c r="AQ85" i="2"/>
  <c r="AH85" i="2" s="1"/>
  <c r="AP85" i="2"/>
  <c r="AG85" i="2" s="1"/>
  <c r="AO85" i="2"/>
  <c r="AF85" i="2" s="1"/>
  <c r="AN85" i="2"/>
  <c r="AE85" i="2" s="1"/>
  <c r="AM85" i="2"/>
  <c r="AD85" i="2" s="1"/>
  <c r="AR84" i="2"/>
  <c r="AI84" i="2" s="1"/>
  <c r="AQ84" i="2"/>
  <c r="AH84" i="2" s="1"/>
  <c r="AP84" i="2"/>
  <c r="AG84" i="2" s="1"/>
  <c r="AO84" i="2"/>
  <c r="AF84" i="2" s="1"/>
  <c r="AN84" i="2"/>
  <c r="AE84" i="2" s="1"/>
  <c r="AM84" i="2"/>
  <c r="AD84" i="2" s="1"/>
  <c r="AR83" i="2"/>
  <c r="AI83" i="2" s="1"/>
  <c r="AQ83" i="2"/>
  <c r="AH83" i="2" s="1"/>
  <c r="AP83" i="2"/>
  <c r="AG83" i="2" s="1"/>
  <c r="AO83" i="2"/>
  <c r="AF83" i="2" s="1"/>
  <c r="AN83" i="2"/>
  <c r="AE83" i="2" s="1"/>
  <c r="AM83" i="2"/>
  <c r="AD83" i="2" s="1"/>
  <c r="V83" i="2"/>
  <c r="AR82" i="2"/>
  <c r="AI82" i="2" s="1"/>
  <c r="AQ82" i="2"/>
  <c r="AH82" i="2" s="1"/>
  <c r="AP82" i="2"/>
  <c r="AG82" i="2" s="1"/>
  <c r="AO82" i="2"/>
  <c r="AF82" i="2" s="1"/>
  <c r="AN82" i="2"/>
  <c r="AE82" i="2" s="1"/>
  <c r="AM82" i="2"/>
  <c r="AD82" i="2" s="1"/>
  <c r="V82" i="2"/>
  <c r="AR81" i="2"/>
  <c r="AI81" i="2" s="1"/>
  <c r="AQ81" i="2"/>
  <c r="AH81" i="2" s="1"/>
  <c r="AP81" i="2"/>
  <c r="AG81" i="2" s="1"/>
  <c r="AO81" i="2"/>
  <c r="AF81" i="2" s="1"/>
  <c r="AN81" i="2"/>
  <c r="AE81" i="2" s="1"/>
  <c r="AM81" i="2"/>
  <c r="AD81" i="2" s="1"/>
  <c r="V81" i="2"/>
  <c r="AR80" i="2"/>
  <c r="AI80" i="2" s="1"/>
  <c r="AQ80" i="2"/>
  <c r="AH80" i="2" s="1"/>
  <c r="AP80" i="2"/>
  <c r="AG80" i="2" s="1"/>
  <c r="AO80" i="2"/>
  <c r="AF80" i="2" s="1"/>
  <c r="AN80" i="2"/>
  <c r="AE80" i="2" s="1"/>
  <c r="AM80" i="2"/>
  <c r="AD80" i="2" s="1"/>
  <c r="V80" i="2"/>
  <c r="AR79" i="2"/>
  <c r="AI79" i="2" s="1"/>
  <c r="AQ79" i="2"/>
  <c r="AH79" i="2" s="1"/>
  <c r="AP79" i="2"/>
  <c r="AG79" i="2" s="1"/>
  <c r="AO79" i="2"/>
  <c r="AF79" i="2" s="1"/>
  <c r="AN79" i="2"/>
  <c r="AE79" i="2" s="1"/>
  <c r="AM79" i="2"/>
  <c r="AD79" i="2" s="1"/>
  <c r="V79" i="2"/>
  <c r="AR78" i="2"/>
  <c r="AI78" i="2" s="1"/>
  <c r="AQ78" i="2"/>
  <c r="AH78" i="2" s="1"/>
  <c r="AP78" i="2"/>
  <c r="AG78" i="2" s="1"/>
  <c r="AO78" i="2"/>
  <c r="AF78" i="2" s="1"/>
  <c r="AN78" i="2"/>
  <c r="AE78" i="2" s="1"/>
  <c r="AM78" i="2"/>
  <c r="AD78" i="2" s="1"/>
  <c r="AA78" i="2"/>
  <c r="Z78" i="2"/>
  <c r="Y78" i="2"/>
  <c r="X78" i="2"/>
  <c r="W78" i="2"/>
  <c r="AR77" i="2"/>
  <c r="AI77" i="2" s="1"/>
  <c r="AQ77" i="2"/>
  <c r="AH77" i="2" s="1"/>
  <c r="AP77" i="2"/>
  <c r="AG77" i="2" s="1"/>
  <c r="AO77" i="2"/>
  <c r="AF77" i="2" s="1"/>
  <c r="AN77" i="2"/>
  <c r="AE77" i="2" s="1"/>
  <c r="AM77" i="2"/>
  <c r="AD77" i="2" s="1"/>
  <c r="AR76" i="2"/>
  <c r="AI76" i="2" s="1"/>
  <c r="AQ76" i="2"/>
  <c r="AH76" i="2" s="1"/>
  <c r="AP76" i="2"/>
  <c r="AG76" i="2" s="1"/>
  <c r="AO76" i="2"/>
  <c r="AF76" i="2" s="1"/>
  <c r="AN76" i="2"/>
  <c r="AE76" i="2" s="1"/>
  <c r="AM76" i="2"/>
  <c r="AD76" i="2" s="1"/>
  <c r="AR75" i="2"/>
  <c r="AI75" i="2" s="1"/>
  <c r="AQ75" i="2"/>
  <c r="AH75" i="2" s="1"/>
  <c r="AP75" i="2"/>
  <c r="AG75" i="2" s="1"/>
  <c r="AO75" i="2"/>
  <c r="AF75" i="2" s="1"/>
  <c r="AN75" i="2"/>
  <c r="AE75" i="2" s="1"/>
  <c r="AM75" i="2"/>
  <c r="AD75" i="2" s="1"/>
  <c r="AR74" i="2"/>
  <c r="AI74" i="2" s="1"/>
  <c r="AQ74" i="2"/>
  <c r="AH74" i="2" s="1"/>
  <c r="AP74" i="2"/>
  <c r="AG74" i="2" s="1"/>
  <c r="AO74" i="2"/>
  <c r="AF74" i="2" s="1"/>
  <c r="AN74" i="2"/>
  <c r="AE74" i="2" s="1"/>
  <c r="AM74" i="2"/>
  <c r="AD74" i="2" s="1"/>
  <c r="AR73" i="2"/>
  <c r="AI73" i="2" s="1"/>
  <c r="AQ73" i="2"/>
  <c r="AH73" i="2" s="1"/>
  <c r="AP73" i="2"/>
  <c r="AG73" i="2" s="1"/>
  <c r="AO73" i="2"/>
  <c r="AF73" i="2" s="1"/>
  <c r="AN73" i="2"/>
  <c r="AE73" i="2" s="1"/>
  <c r="AM73" i="2"/>
  <c r="AD73" i="2" s="1"/>
  <c r="AR72" i="2"/>
  <c r="AI72" i="2" s="1"/>
  <c r="AQ72" i="2"/>
  <c r="AH72" i="2" s="1"/>
  <c r="AP72" i="2"/>
  <c r="AG72" i="2" s="1"/>
  <c r="AO72" i="2"/>
  <c r="AF72" i="2" s="1"/>
  <c r="AN72" i="2"/>
  <c r="AE72" i="2" s="1"/>
  <c r="AM72" i="2"/>
  <c r="AD72" i="2" s="1"/>
  <c r="AR71" i="2"/>
  <c r="AI71" i="2" s="1"/>
  <c r="AQ71" i="2"/>
  <c r="AH71" i="2" s="1"/>
  <c r="AP71" i="2"/>
  <c r="AG71" i="2" s="1"/>
  <c r="AO71" i="2"/>
  <c r="AF71" i="2" s="1"/>
  <c r="AN71" i="2"/>
  <c r="AE71" i="2" s="1"/>
  <c r="AM71" i="2"/>
  <c r="AD71" i="2" s="1"/>
  <c r="AR70" i="2"/>
  <c r="AI70" i="2" s="1"/>
  <c r="AQ70" i="2"/>
  <c r="AH70" i="2" s="1"/>
  <c r="AP70" i="2"/>
  <c r="AG70" i="2" s="1"/>
  <c r="AO70" i="2"/>
  <c r="AF70" i="2" s="1"/>
  <c r="AN70" i="2"/>
  <c r="AE70" i="2" s="1"/>
  <c r="AM70" i="2"/>
  <c r="AD70" i="2" s="1"/>
  <c r="AR69" i="2"/>
  <c r="AI69" i="2" s="1"/>
  <c r="AQ69" i="2"/>
  <c r="AH69" i="2" s="1"/>
  <c r="AP69" i="2"/>
  <c r="AG69" i="2" s="1"/>
  <c r="AO69" i="2"/>
  <c r="AF69" i="2" s="1"/>
  <c r="AN69" i="2"/>
  <c r="AE69" i="2" s="1"/>
  <c r="AM69" i="2"/>
  <c r="AD69" i="2" s="1"/>
  <c r="AR68" i="2"/>
  <c r="AI68" i="2" s="1"/>
  <c r="AQ68" i="2"/>
  <c r="AH68" i="2" s="1"/>
  <c r="AP68" i="2"/>
  <c r="AG68" i="2" s="1"/>
  <c r="AO68" i="2"/>
  <c r="AF68" i="2" s="1"/>
  <c r="AN68" i="2"/>
  <c r="AE68" i="2" s="1"/>
  <c r="AM68" i="2"/>
  <c r="AD68" i="2" s="1"/>
  <c r="AR67" i="2"/>
  <c r="AI67" i="2" s="1"/>
  <c r="AQ67" i="2"/>
  <c r="AH67" i="2" s="1"/>
  <c r="AP67" i="2"/>
  <c r="AG67" i="2" s="1"/>
  <c r="AO67" i="2"/>
  <c r="AF67" i="2" s="1"/>
  <c r="AN67" i="2"/>
  <c r="AE67" i="2" s="1"/>
  <c r="AM67" i="2"/>
  <c r="AD67" i="2" s="1"/>
  <c r="AR66" i="2"/>
  <c r="AI66" i="2" s="1"/>
  <c r="AQ66" i="2"/>
  <c r="AH66" i="2" s="1"/>
  <c r="AP66" i="2"/>
  <c r="AG66" i="2" s="1"/>
  <c r="AO66" i="2"/>
  <c r="AF66" i="2" s="1"/>
  <c r="AN66" i="2"/>
  <c r="AE66" i="2" s="1"/>
  <c r="AM66" i="2"/>
  <c r="AD66" i="2" s="1"/>
  <c r="AR65" i="2"/>
  <c r="AI65" i="2" s="1"/>
  <c r="AQ65" i="2"/>
  <c r="AH65" i="2" s="1"/>
  <c r="AP65" i="2"/>
  <c r="AG65" i="2" s="1"/>
  <c r="AO65" i="2"/>
  <c r="AF65" i="2" s="1"/>
  <c r="AN65" i="2"/>
  <c r="AE65" i="2" s="1"/>
  <c r="AM65" i="2"/>
  <c r="AD65" i="2" s="1"/>
  <c r="AR64" i="2"/>
  <c r="AI64" i="2" s="1"/>
  <c r="AQ64" i="2"/>
  <c r="AH64" i="2" s="1"/>
  <c r="AP64" i="2"/>
  <c r="AG64" i="2" s="1"/>
  <c r="AO64" i="2"/>
  <c r="AF64" i="2" s="1"/>
  <c r="AN64" i="2"/>
  <c r="AE64" i="2" s="1"/>
  <c r="AM64" i="2"/>
  <c r="AD64" i="2" s="1"/>
  <c r="AR63" i="2"/>
  <c r="AI63" i="2" s="1"/>
  <c r="AQ63" i="2"/>
  <c r="AH63" i="2" s="1"/>
  <c r="AP63" i="2"/>
  <c r="AG63" i="2" s="1"/>
  <c r="AO63" i="2"/>
  <c r="AF63" i="2" s="1"/>
  <c r="AN63" i="2"/>
  <c r="AE63" i="2" s="1"/>
  <c r="AM63" i="2"/>
  <c r="AD63" i="2" s="1"/>
  <c r="AR62" i="2"/>
  <c r="AI62" i="2" s="1"/>
  <c r="AQ62" i="2"/>
  <c r="AH62" i="2" s="1"/>
  <c r="AP62" i="2"/>
  <c r="AG62" i="2" s="1"/>
  <c r="AO62" i="2"/>
  <c r="AF62" i="2" s="1"/>
  <c r="AN62" i="2"/>
  <c r="AE62" i="2" s="1"/>
  <c r="AM62" i="2"/>
  <c r="AD62" i="2" s="1"/>
  <c r="AR61" i="2"/>
  <c r="AI61" i="2" s="1"/>
  <c r="AQ61" i="2"/>
  <c r="AH61" i="2" s="1"/>
  <c r="AP61" i="2"/>
  <c r="AG61" i="2" s="1"/>
  <c r="AO61" i="2"/>
  <c r="AF61" i="2" s="1"/>
  <c r="AN61" i="2"/>
  <c r="AE61" i="2" s="1"/>
  <c r="AM61" i="2"/>
  <c r="AD61" i="2" s="1"/>
  <c r="AR60" i="2"/>
  <c r="AI60" i="2" s="1"/>
  <c r="AQ60" i="2"/>
  <c r="AH60" i="2" s="1"/>
  <c r="AP60" i="2"/>
  <c r="AG60" i="2" s="1"/>
  <c r="AO60" i="2"/>
  <c r="AF60" i="2" s="1"/>
  <c r="AN60" i="2"/>
  <c r="AE60" i="2" s="1"/>
  <c r="AM60" i="2"/>
  <c r="AD60" i="2" s="1"/>
  <c r="AR59" i="2"/>
  <c r="AI59" i="2" s="1"/>
  <c r="AQ59" i="2"/>
  <c r="AH59" i="2" s="1"/>
  <c r="AP59" i="2"/>
  <c r="AG59" i="2" s="1"/>
  <c r="AO59" i="2"/>
  <c r="AF59" i="2" s="1"/>
  <c r="AN59" i="2"/>
  <c r="AE59" i="2" s="1"/>
  <c r="AM59" i="2"/>
  <c r="AD59" i="2" s="1"/>
  <c r="AR58" i="2"/>
  <c r="AI58" i="2" s="1"/>
  <c r="AQ58" i="2"/>
  <c r="AH58" i="2" s="1"/>
  <c r="AP58" i="2"/>
  <c r="AG58" i="2" s="1"/>
  <c r="AO58" i="2"/>
  <c r="AF58" i="2" s="1"/>
  <c r="AN58" i="2"/>
  <c r="AE58" i="2" s="1"/>
  <c r="AM58" i="2"/>
  <c r="AD58" i="2" s="1"/>
  <c r="AR57" i="2"/>
  <c r="AI57" i="2" s="1"/>
  <c r="AQ57" i="2"/>
  <c r="AH57" i="2" s="1"/>
  <c r="AP57" i="2"/>
  <c r="AG57" i="2" s="1"/>
  <c r="AO57" i="2"/>
  <c r="AF57" i="2" s="1"/>
  <c r="AN57" i="2"/>
  <c r="AE57" i="2" s="1"/>
  <c r="AM57" i="2"/>
  <c r="AD57" i="2" s="1"/>
  <c r="AR56" i="2"/>
  <c r="AI56" i="2" s="1"/>
  <c r="AQ56" i="2"/>
  <c r="AH56" i="2" s="1"/>
  <c r="AP56" i="2"/>
  <c r="AG56" i="2" s="1"/>
  <c r="AO56" i="2"/>
  <c r="AF56" i="2" s="1"/>
  <c r="AN56" i="2"/>
  <c r="AE56" i="2" s="1"/>
  <c r="AM56" i="2"/>
  <c r="AD56" i="2" s="1"/>
  <c r="AR55" i="2"/>
  <c r="AI55" i="2" s="1"/>
  <c r="AQ55" i="2"/>
  <c r="AH55" i="2" s="1"/>
  <c r="AP55" i="2"/>
  <c r="AG55" i="2" s="1"/>
  <c r="AO55" i="2"/>
  <c r="AF55" i="2" s="1"/>
  <c r="AN55" i="2"/>
  <c r="AE55" i="2" s="1"/>
  <c r="AM55" i="2"/>
  <c r="AD55" i="2" s="1"/>
  <c r="AR54" i="2"/>
  <c r="AI54" i="2" s="1"/>
  <c r="AQ54" i="2"/>
  <c r="AH54" i="2" s="1"/>
  <c r="AP54" i="2"/>
  <c r="AG54" i="2" s="1"/>
  <c r="AO54" i="2"/>
  <c r="AF54" i="2" s="1"/>
  <c r="AN54" i="2"/>
  <c r="AE54" i="2" s="1"/>
  <c r="AM54" i="2"/>
  <c r="AD54" i="2" s="1"/>
  <c r="AR53" i="2"/>
  <c r="AI53" i="2" s="1"/>
  <c r="AQ53" i="2"/>
  <c r="AH53" i="2" s="1"/>
  <c r="AP53" i="2"/>
  <c r="AG53" i="2" s="1"/>
  <c r="AO53" i="2"/>
  <c r="AF53" i="2" s="1"/>
  <c r="AN53" i="2"/>
  <c r="AE53" i="2" s="1"/>
  <c r="AM53" i="2"/>
  <c r="AD53" i="2" s="1"/>
  <c r="AR52" i="2"/>
  <c r="AI52" i="2" s="1"/>
  <c r="AQ52" i="2"/>
  <c r="AH52" i="2" s="1"/>
  <c r="AP52" i="2"/>
  <c r="AG52" i="2" s="1"/>
  <c r="AO52" i="2"/>
  <c r="AF52" i="2" s="1"/>
  <c r="AN52" i="2"/>
  <c r="AE52" i="2" s="1"/>
  <c r="AM52" i="2"/>
  <c r="AD52" i="2" s="1"/>
  <c r="AR51" i="2"/>
  <c r="AI51" i="2" s="1"/>
  <c r="AQ51" i="2"/>
  <c r="AH51" i="2" s="1"/>
  <c r="AP51" i="2"/>
  <c r="AG51" i="2" s="1"/>
  <c r="AO51" i="2"/>
  <c r="AF51" i="2" s="1"/>
  <c r="AN51" i="2"/>
  <c r="AE51" i="2" s="1"/>
  <c r="AM51" i="2"/>
  <c r="AD51" i="2" s="1"/>
  <c r="AR50" i="2"/>
  <c r="AI50" i="2" s="1"/>
  <c r="AQ50" i="2"/>
  <c r="AH50" i="2" s="1"/>
  <c r="AP50" i="2"/>
  <c r="AG50" i="2" s="1"/>
  <c r="AO50" i="2"/>
  <c r="AF50" i="2" s="1"/>
  <c r="AN50" i="2"/>
  <c r="AE50" i="2" s="1"/>
  <c r="AM50" i="2"/>
  <c r="AD50" i="2" s="1"/>
  <c r="AR49" i="2"/>
  <c r="AI49" i="2" s="1"/>
  <c r="AQ49" i="2"/>
  <c r="AH49" i="2" s="1"/>
  <c r="AP49" i="2"/>
  <c r="AG49" i="2" s="1"/>
  <c r="AO49" i="2"/>
  <c r="AF49" i="2" s="1"/>
  <c r="AN49" i="2"/>
  <c r="AE49" i="2" s="1"/>
  <c r="AM49" i="2"/>
  <c r="AD49" i="2" s="1"/>
  <c r="AR48" i="2"/>
  <c r="AI48" i="2" s="1"/>
  <c r="AQ48" i="2"/>
  <c r="AH48" i="2" s="1"/>
  <c r="AP48" i="2"/>
  <c r="AG48" i="2" s="1"/>
  <c r="AO48" i="2"/>
  <c r="AF48" i="2" s="1"/>
  <c r="AN48" i="2"/>
  <c r="AE48" i="2" s="1"/>
  <c r="AM48" i="2"/>
  <c r="AD48" i="2" s="1"/>
  <c r="AR47" i="2"/>
  <c r="AI47" i="2" s="1"/>
  <c r="AQ47" i="2"/>
  <c r="AH47" i="2" s="1"/>
  <c r="AP47" i="2"/>
  <c r="AG47" i="2" s="1"/>
  <c r="AO47" i="2"/>
  <c r="AF47" i="2" s="1"/>
  <c r="AN47" i="2"/>
  <c r="AE47" i="2" s="1"/>
  <c r="AM47" i="2"/>
  <c r="AD47" i="2" s="1"/>
  <c r="AR46" i="2"/>
  <c r="AI46" i="2" s="1"/>
  <c r="AQ46" i="2"/>
  <c r="AH46" i="2" s="1"/>
  <c r="AP46" i="2"/>
  <c r="AG46" i="2" s="1"/>
  <c r="AO46" i="2"/>
  <c r="AF46" i="2" s="1"/>
  <c r="AN46" i="2"/>
  <c r="AE46" i="2" s="1"/>
  <c r="AM46" i="2"/>
  <c r="AD46" i="2" s="1"/>
  <c r="AR45" i="2"/>
  <c r="AI45" i="2" s="1"/>
  <c r="AQ45" i="2"/>
  <c r="AH45" i="2" s="1"/>
  <c r="AP45" i="2"/>
  <c r="AG45" i="2" s="1"/>
  <c r="AO45" i="2"/>
  <c r="AF45" i="2" s="1"/>
  <c r="AN45" i="2"/>
  <c r="AE45" i="2" s="1"/>
  <c r="AM45" i="2"/>
  <c r="AD45" i="2" s="1"/>
  <c r="AR44" i="2"/>
  <c r="AI44" i="2" s="1"/>
  <c r="AQ44" i="2"/>
  <c r="AH44" i="2" s="1"/>
  <c r="AP44" i="2"/>
  <c r="AG44" i="2" s="1"/>
  <c r="AO44" i="2"/>
  <c r="AF44" i="2" s="1"/>
  <c r="AN44" i="2"/>
  <c r="AE44" i="2" s="1"/>
  <c r="AM44" i="2"/>
  <c r="AD44" i="2" s="1"/>
  <c r="AR43" i="2"/>
  <c r="AI43" i="2" s="1"/>
  <c r="AQ43" i="2"/>
  <c r="AH43" i="2" s="1"/>
  <c r="AP43" i="2"/>
  <c r="AG43" i="2" s="1"/>
  <c r="AO43" i="2"/>
  <c r="AF43" i="2" s="1"/>
  <c r="AN43" i="2"/>
  <c r="AE43" i="2" s="1"/>
  <c r="AM43" i="2"/>
  <c r="AD43" i="2" s="1"/>
  <c r="AR42" i="2"/>
  <c r="AI42" i="2" s="1"/>
  <c r="AQ42" i="2"/>
  <c r="AH42" i="2" s="1"/>
  <c r="AP42" i="2"/>
  <c r="AG42" i="2" s="1"/>
  <c r="AO42" i="2"/>
  <c r="AF42" i="2" s="1"/>
  <c r="AN42" i="2"/>
  <c r="AE42" i="2" s="1"/>
  <c r="AM42" i="2"/>
  <c r="AD42" i="2" s="1"/>
  <c r="AR41" i="2"/>
  <c r="AI41" i="2" s="1"/>
  <c r="AQ41" i="2"/>
  <c r="AH41" i="2" s="1"/>
  <c r="AP41" i="2"/>
  <c r="AG41" i="2" s="1"/>
  <c r="AO41" i="2"/>
  <c r="AF41" i="2" s="1"/>
  <c r="AN41" i="2"/>
  <c r="AE41" i="2" s="1"/>
  <c r="AM41" i="2"/>
  <c r="AD41" i="2" s="1"/>
  <c r="AR40" i="2"/>
  <c r="AI40" i="2" s="1"/>
  <c r="AQ40" i="2"/>
  <c r="AH40" i="2" s="1"/>
  <c r="AP40" i="2"/>
  <c r="AG40" i="2" s="1"/>
  <c r="AO40" i="2"/>
  <c r="AF40" i="2" s="1"/>
  <c r="AN40" i="2"/>
  <c r="AE40" i="2" s="1"/>
  <c r="AM40" i="2"/>
  <c r="AD40" i="2" s="1"/>
  <c r="AR39" i="2"/>
  <c r="AI39" i="2" s="1"/>
  <c r="AQ39" i="2"/>
  <c r="AH39" i="2" s="1"/>
  <c r="AP39" i="2"/>
  <c r="AG39" i="2" s="1"/>
  <c r="AO39" i="2"/>
  <c r="AF39" i="2" s="1"/>
  <c r="AN39" i="2"/>
  <c r="AE39" i="2" s="1"/>
  <c r="AM39" i="2"/>
  <c r="AD39" i="2" s="1"/>
  <c r="AR38" i="2"/>
  <c r="AI38" i="2" s="1"/>
  <c r="AQ38" i="2"/>
  <c r="AH38" i="2" s="1"/>
  <c r="AP38" i="2"/>
  <c r="AG38" i="2" s="1"/>
  <c r="AO38" i="2"/>
  <c r="AF38" i="2" s="1"/>
  <c r="AN38" i="2"/>
  <c r="AE38" i="2" s="1"/>
  <c r="AM38" i="2"/>
  <c r="AD38" i="2" s="1"/>
  <c r="AR37" i="2"/>
  <c r="AI37" i="2" s="1"/>
  <c r="AQ37" i="2"/>
  <c r="AH37" i="2" s="1"/>
  <c r="AP37" i="2"/>
  <c r="AG37" i="2" s="1"/>
  <c r="AO37" i="2"/>
  <c r="AF37" i="2" s="1"/>
  <c r="AN37" i="2"/>
  <c r="AE37" i="2" s="1"/>
  <c r="AM37" i="2"/>
  <c r="AD37" i="2" s="1"/>
  <c r="AR36" i="2"/>
  <c r="AI36" i="2" s="1"/>
  <c r="AQ36" i="2"/>
  <c r="AH36" i="2" s="1"/>
  <c r="AP36" i="2"/>
  <c r="AG36" i="2" s="1"/>
  <c r="AO36" i="2"/>
  <c r="AF36" i="2" s="1"/>
  <c r="AN36" i="2"/>
  <c r="AE36" i="2" s="1"/>
  <c r="AM36" i="2"/>
  <c r="AD36" i="2" s="1"/>
  <c r="AR35" i="2"/>
  <c r="AI35" i="2" s="1"/>
  <c r="AQ35" i="2"/>
  <c r="AH35" i="2" s="1"/>
  <c r="AP35" i="2"/>
  <c r="AG35" i="2" s="1"/>
  <c r="AO35" i="2"/>
  <c r="AF35" i="2" s="1"/>
  <c r="AN35" i="2"/>
  <c r="AE35" i="2" s="1"/>
  <c r="AM35" i="2"/>
  <c r="AD35" i="2" s="1"/>
  <c r="AR34" i="2"/>
  <c r="AI34" i="2" s="1"/>
  <c r="AQ34" i="2"/>
  <c r="AH34" i="2" s="1"/>
  <c r="AP34" i="2"/>
  <c r="AG34" i="2" s="1"/>
  <c r="AO34" i="2"/>
  <c r="AF34" i="2" s="1"/>
  <c r="AN34" i="2"/>
  <c r="AE34" i="2" s="1"/>
  <c r="AM34" i="2"/>
  <c r="AD34" i="2" s="1"/>
  <c r="AR33" i="2"/>
  <c r="AI33" i="2" s="1"/>
  <c r="AQ33" i="2"/>
  <c r="AH33" i="2" s="1"/>
  <c r="AP33" i="2"/>
  <c r="AG33" i="2" s="1"/>
  <c r="AO33" i="2"/>
  <c r="AF33" i="2" s="1"/>
  <c r="AN33" i="2"/>
  <c r="AE33" i="2" s="1"/>
  <c r="AM33" i="2"/>
  <c r="AD33" i="2" s="1"/>
  <c r="AR32" i="2"/>
  <c r="AI32" i="2" s="1"/>
  <c r="AQ32" i="2"/>
  <c r="AH32" i="2" s="1"/>
  <c r="AP32" i="2"/>
  <c r="AG32" i="2" s="1"/>
  <c r="AO32" i="2"/>
  <c r="AF32" i="2" s="1"/>
  <c r="AN32" i="2"/>
  <c r="AE32" i="2" s="1"/>
  <c r="AM32" i="2"/>
  <c r="AD32" i="2" s="1"/>
  <c r="AR31" i="2"/>
  <c r="AI31" i="2" s="1"/>
  <c r="AQ31" i="2"/>
  <c r="AH31" i="2" s="1"/>
  <c r="AP31" i="2"/>
  <c r="AG31" i="2" s="1"/>
  <c r="AO31" i="2"/>
  <c r="AF31" i="2" s="1"/>
  <c r="AN31" i="2"/>
  <c r="AE31" i="2" s="1"/>
  <c r="AM31" i="2"/>
  <c r="AD31" i="2" s="1"/>
  <c r="AR30" i="2"/>
  <c r="AI30" i="2" s="1"/>
  <c r="AQ30" i="2"/>
  <c r="AH30" i="2" s="1"/>
  <c r="AP30" i="2"/>
  <c r="AG30" i="2" s="1"/>
  <c r="AO30" i="2"/>
  <c r="AF30" i="2" s="1"/>
  <c r="AN30" i="2"/>
  <c r="AE30" i="2" s="1"/>
  <c r="AM30" i="2"/>
  <c r="AD30" i="2" s="1"/>
  <c r="AR29" i="2"/>
  <c r="AI29" i="2" s="1"/>
  <c r="AQ29" i="2"/>
  <c r="AH29" i="2" s="1"/>
  <c r="AP29" i="2"/>
  <c r="AG29" i="2" s="1"/>
  <c r="AO29" i="2"/>
  <c r="AF29" i="2" s="1"/>
  <c r="AN29" i="2"/>
  <c r="AE29" i="2" s="1"/>
  <c r="AM29" i="2"/>
  <c r="AR28" i="2"/>
  <c r="AI28" i="2" s="1"/>
  <c r="AQ28" i="2"/>
  <c r="AH28" i="2" s="1"/>
  <c r="AP28" i="2"/>
  <c r="AG28" i="2" s="1"/>
  <c r="AO28" i="2"/>
  <c r="AF28" i="2" s="1"/>
  <c r="AN28" i="2"/>
  <c r="AE28" i="2" s="1"/>
  <c r="AM28" i="2"/>
  <c r="AR27" i="2"/>
  <c r="AI27" i="2" s="1"/>
  <c r="AQ27" i="2"/>
  <c r="AH27" i="2" s="1"/>
  <c r="AP27" i="2"/>
  <c r="AG27" i="2" s="1"/>
  <c r="AO27" i="2"/>
  <c r="AF27" i="2" s="1"/>
  <c r="AN27" i="2"/>
  <c r="AE27" i="2" s="1"/>
  <c r="AR26" i="2"/>
  <c r="AI26" i="2" s="1"/>
  <c r="AQ26" i="2"/>
  <c r="AH26" i="2" s="1"/>
  <c r="AP26" i="2"/>
  <c r="AG26" i="2" s="1"/>
  <c r="AO26" i="2"/>
  <c r="AF26" i="2" s="1"/>
  <c r="AN26" i="2"/>
  <c r="AE26" i="2" s="1"/>
  <c r="AM26" i="2"/>
  <c r="Y26" i="2"/>
  <c r="J28" i="2"/>
  <c r="AR25" i="2"/>
  <c r="AI25" i="2" s="1"/>
  <c r="AQ25" i="2"/>
  <c r="AH25" i="2" s="1"/>
  <c r="AP25" i="2"/>
  <c r="AG25" i="2" s="1"/>
  <c r="AO25" i="2"/>
  <c r="AF25" i="2" s="1"/>
  <c r="AN25" i="2"/>
  <c r="AE25" i="2" s="1"/>
  <c r="AM25" i="2"/>
  <c r="AR24" i="2"/>
  <c r="AI24" i="2" s="1"/>
  <c r="AQ24" i="2"/>
  <c r="AH24" i="2" s="1"/>
  <c r="AP24" i="2"/>
  <c r="AG24" i="2" s="1"/>
  <c r="AO24" i="2"/>
  <c r="AF24" i="2" s="1"/>
  <c r="AN24" i="2"/>
  <c r="AE24" i="2" s="1"/>
  <c r="AM24" i="2"/>
  <c r="AR23" i="2"/>
  <c r="AI23" i="2" s="1"/>
  <c r="AQ23" i="2"/>
  <c r="AH23" i="2" s="1"/>
  <c r="AP23" i="2"/>
  <c r="AG23" i="2" s="1"/>
  <c r="AO23" i="2"/>
  <c r="AF23" i="2" s="1"/>
  <c r="AN23" i="2"/>
  <c r="AE23" i="2" s="1"/>
  <c r="AM23" i="2"/>
  <c r="AR22" i="2"/>
  <c r="AI22" i="2" s="1"/>
  <c r="AQ22" i="2"/>
  <c r="AH22" i="2" s="1"/>
  <c r="AP22" i="2"/>
  <c r="AG22" i="2" s="1"/>
  <c r="AO22" i="2"/>
  <c r="AF22" i="2" s="1"/>
  <c r="AN22" i="2"/>
  <c r="AE22" i="2" s="1"/>
  <c r="AM22" i="2"/>
  <c r="AR21" i="2"/>
  <c r="AI21" i="2" s="1"/>
  <c r="AQ21" i="2"/>
  <c r="AH21" i="2" s="1"/>
  <c r="AP21" i="2"/>
  <c r="AG21" i="2" s="1"/>
  <c r="AO21" i="2"/>
  <c r="AF21" i="2" s="1"/>
  <c r="AN21" i="2"/>
  <c r="AE21" i="2" s="1"/>
  <c r="AM21" i="2"/>
  <c r="AR20" i="2"/>
  <c r="AI20" i="2" s="1"/>
  <c r="AQ20" i="2"/>
  <c r="AH20" i="2" s="1"/>
  <c r="AP20" i="2"/>
  <c r="AG20" i="2" s="1"/>
  <c r="AO20" i="2"/>
  <c r="AF20" i="2" s="1"/>
  <c r="AN20" i="2"/>
  <c r="AE20" i="2" s="1"/>
  <c r="AM20" i="2"/>
  <c r="AR19" i="2"/>
  <c r="AI19" i="2" s="1"/>
  <c r="AQ19" i="2"/>
  <c r="AH19" i="2" s="1"/>
  <c r="AP19" i="2"/>
  <c r="AG19" i="2" s="1"/>
  <c r="AO19" i="2"/>
  <c r="AF19" i="2" s="1"/>
  <c r="AN19" i="2"/>
  <c r="AE19" i="2" s="1"/>
  <c r="AM19" i="2"/>
  <c r="AR18" i="2"/>
  <c r="AI18" i="2" s="1"/>
  <c r="AQ18" i="2"/>
  <c r="AH18" i="2" s="1"/>
  <c r="AP18" i="2"/>
  <c r="AG18" i="2" s="1"/>
  <c r="AO18" i="2"/>
  <c r="AF18" i="2" s="1"/>
  <c r="AN18" i="2"/>
  <c r="AE18" i="2" s="1"/>
  <c r="AM18" i="2"/>
  <c r="W18" i="2"/>
  <c r="J19" i="2" s="1"/>
  <c r="J20" i="2" s="1"/>
  <c r="AR17" i="2"/>
  <c r="AI17" i="2" s="1"/>
  <c r="AQ17" i="2"/>
  <c r="AH17" i="2" s="1"/>
  <c r="AP17" i="2"/>
  <c r="AG17" i="2" s="1"/>
  <c r="AO17" i="2"/>
  <c r="AF17" i="2" s="1"/>
  <c r="AN17" i="2"/>
  <c r="AE17" i="2" s="1"/>
  <c r="AM17" i="2"/>
  <c r="AR16" i="2"/>
  <c r="AI16" i="2" s="1"/>
  <c r="AQ16" i="2"/>
  <c r="AH16" i="2" s="1"/>
  <c r="AP16" i="2"/>
  <c r="AG16" i="2" s="1"/>
  <c r="AO16" i="2"/>
  <c r="AF16" i="2" s="1"/>
  <c r="AN16" i="2"/>
  <c r="AE16" i="2" s="1"/>
  <c r="AM16" i="2"/>
  <c r="AR15" i="2"/>
  <c r="AI15" i="2" s="1"/>
  <c r="AQ15" i="2"/>
  <c r="AH15" i="2" s="1"/>
  <c r="AP15" i="2"/>
  <c r="AG15" i="2" s="1"/>
  <c r="AO15" i="2"/>
  <c r="AF15" i="2" s="1"/>
  <c r="AN15" i="2"/>
  <c r="AE15" i="2" s="1"/>
  <c r="AM15" i="2"/>
  <c r="AR14" i="2"/>
  <c r="AI14" i="2" s="1"/>
  <c r="AQ14" i="2"/>
  <c r="AH14" i="2" s="1"/>
  <c r="AP14" i="2"/>
  <c r="AG14" i="2" s="1"/>
  <c r="AO14" i="2"/>
  <c r="AF14" i="2" s="1"/>
  <c r="AN14" i="2"/>
  <c r="AE14" i="2" s="1"/>
  <c r="AM14" i="2"/>
  <c r="AR13" i="2"/>
  <c r="AI13" i="2" s="1"/>
  <c r="AQ13" i="2"/>
  <c r="AH13" i="2" s="1"/>
  <c r="AP13" i="2"/>
  <c r="AG13" i="2" s="1"/>
  <c r="AO13" i="2"/>
  <c r="AF13" i="2" s="1"/>
  <c r="AN13" i="2"/>
  <c r="AE13" i="2" s="1"/>
  <c r="AM13" i="2"/>
  <c r="AR12" i="2"/>
  <c r="AI12" i="2" s="1"/>
  <c r="AQ12" i="2"/>
  <c r="AH12" i="2" s="1"/>
  <c r="AP12" i="2"/>
  <c r="AG12" i="2" s="1"/>
  <c r="AO12" i="2"/>
  <c r="AF12" i="2" s="1"/>
  <c r="AN12" i="2"/>
  <c r="AE12" i="2" s="1"/>
  <c r="AM12" i="2"/>
  <c r="AR11" i="2"/>
  <c r="AI11" i="2" s="1"/>
  <c r="AQ11" i="2"/>
  <c r="AH11" i="2" s="1"/>
  <c r="AP11" i="2"/>
  <c r="AG11" i="2" s="1"/>
  <c r="AO11" i="2"/>
  <c r="AF11" i="2" s="1"/>
  <c r="AN11" i="2"/>
  <c r="AE11" i="2" s="1"/>
  <c r="AM11" i="2"/>
  <c r="AB11" i="2"/>
  <c r="AA11" i="2"/>
  <c r="N14" i="2" s="1"/>
  <c r="Z11" i="2"/>
  <c r="Y11" i="2"/>
  <c r="L14" i="2" s="1"/>
  <c r="X11" i="2"/>
  <c r="W11" i="2"/>
  <c r="J14" i="2" s="1"/>
  <c r="AR10" i="2"/>
  <c r="AI10" i="2" s="1"/>
  <c r="AQ10" i="2"/>
  <c r="AH10" i="2" s="1"/>
  <c r="AP10" i="2"/>
  <c r="AG10" i="2" s="1"/>
  <c r="AO10" i="2"/>
  <c r="AF10" i="2" s="1"/>
  <c r="AN10" i="2"/>
  <c r="AE10" i="2" s="1"/>
  <c r="AM10" i="2"/>
  <c r="AJ7" i="2"/>
  <c r="AR9" i="2"/>
  <c r="AI9" i="2" s="1"/>
  <c r="AQ9" i="2"/>
  <c r="AH9" i="2" s="1"/>
  <c r="AP9" i="2"/>
  <c r="AO9" i="2"/>
  <c r="AF9" i="2" s="1"/>
  <c r="AN9" i="2"/>
  <c r="AE9" i="2" s="1"/>
  <c r="AM9" i="2"/>
  <c r="AD9" i="2" s="1"/>
  <c r="AJ9" i="2"/>
  <c r="AG9" i="2"/>
  <c r="AB9" i="2"/>
  <c r="AB31" i="2" s="1"/>
  <c r="AA9" i="2"/>
  <c r="AA31" i="2" s="1"/>
  <c r="V36" i="2" s="1"/>
  <c r="V46" i="2" s="1"/>
  <c r="V55" i="2" s="1"/>
  <c r="Z9" i="2"/>
  <c r="Z31" i="2" s="1"/>
  <c r="Y9" i="2"/>
  <c r="Y31" i="2" s="1"/>
  <c r="V34" i="2" s="1"/>
  <c r="V44" i="2" s="1"/>
  <c r="V53" i="2" s="1"/>
  <c r="X9" i="2"/>
  <c r="X31" i="2" s="1"/>
  <c r="W9" i="2"/>
  <c r="W31" i="2" s="1"/>
  <c r="V64" i="2" l="1"/>
  <c r="J34" i="2"/>
  <c r="J49" i="2" s="1"/>
  <c r="AD10" i="2"/>
  <c r="AT10" i="2"/>
  <c r="AD11" i="2"/>
  <c r="AT11" i="2"/>
  <c r="AD20" i="2"/>
  <c r="AT20" i="2"/>
  <c r="AD24" i="2"/>
  <c r="AT24" i="2"/>
  <c r="AD15" i="2"/>
  <c r="AT15" i="2"/>
  <c r="AD18" i="2"/>
  <c r="AT18" i="2"/>
  <c r="AD22" i="2"/>
  <c r="AT22" i="2"/>
  <c r="AD17" i="2"/>
  <c r="AT17" i="2"/>
  <c r="AD28" i="2"/>
  <c r="AT28" i="2"/>
  <c r="AD16" i="2"/>
  <c r="AT16" i="2"/>
  <c r="AD12" i="2"/>
  <c r="AT12" i="2"/>
  <c r="AD13" i="2"/>
  <c r="AT13" i="2"/>
  <c r="AD14" i="2"/>
  <c r="AT14" i="2"/>
  <c r="AD19" i="2"/>
  <c r="AT19" i="2"/>
  <c r="AD21" i="2"/>
  <c r="AT21" i="2"/>
  <c r="AD23" i="2"/>
  <c r="AT23" i="2"/>
  <c r="AD25" i="2"/>
  <c r="AT25" i="2"/>
  <c r="AD26" i="2"/>
  <c r="AT26" i="2"/>
  <c r="AD29" i="2"/>
  <c r="AT29" i="2"/>
  <c r="AF7" i="2"/>
  <c r="Y12" i="2" s="1"/>
  <c r="L16" i="2" s="1"/>
  <c r="AG7" i="2"/>
  <c r="Z12" i="2" s="1"/>
  <c r="Z15" i="2" s="1"/>
  <c r="Z16" i="2" s="1"/>
  <c r="AI7" i="2"/>
  <c r="AB12" i="2" s="1"/>
  <c r="O16" i="2" s="1"/>
  <c r="AH7" i="2"/>
  <c r="AA12" i="2" s="1"/>
  <c r="N16" i="2" s="1"/>
  <c r="V33" i="2"/>
  <c r="V43" i="2" s="1"/>
  <c r="V52" i="2" s="1"/>
  <c r="X26" i="2"/>
  <c r="X42" i="2"/>
  <c r="X50" i="2" s="1"/>
  <c r="X38" i="2"/>
  <c r="W17" i="2"/>
  <c r="X40" i="2"/>
  <c r="K14" i="2"/>
  <c r="AB27" i="2"/>
  <c r="AB28" i="2" s="1"/>
  <c r="O14" i="2"/>
  <c r="AB40" i="2"/>
  <c r="X27" i="2"/>
  <c r="X28" i="2" s="1"/>
  <c r="V62" i="2"/>
  <c r="J32" i="2"/>
  <c r="J47" i="2" s="1"/>
  <c r="V37" i="2"/>
  <c r="V47" i="2" s="1"/>
  <c r="V56" i="2" s="1"/>
  <c r="AB26" i="2"/>
  <c r="AB38" i="2"/>
  <c r="AB42" i="2"/>
  <c r="AB50" i="2" s="1"/>
  <c r="AE7" i="2"/>
  <c r="X12" i="2" s="1"/>
  <c r="Z40" i="2"/>
  <c r="M14" i="2"/>
  <c r="Z27" i="2"/>
  <c r="Z28" i="2" s="1"/>
  <c r="Z26" i="2"/>
  <c r="V35" i="2"/>
  <c r="V45" i="2" s="1"/>
  <c r="V54" i="2" s="1"/>
  <c r="Z42" i="2"/>
  <c r="Z50" i="2" s="1"/>
  <c r="Z38" i="2"/>
  <c r="W42" i="2"/>
  <c r="W50" i="2" s="1"/>
  <c r="W38" i="2"/>
  <c r="AA42" i="2"/>
  <c r="AA50" i="2" s="1"/>
  <c r="AA38" i="2"/>
  <c r="W40" i="2"/>
  <c r="W27" i="2"/>
  <c r="AA40" i="2"/>
  <c r="AA27" i="2"/>
  <c r="AA26" i="2"/>
  <c r="W28" i="2"/>
  <c r="M39" i="2"/>
  <c r="M40" i="2" s="1"/>
  <c r="AB77" i="2"/>
  <c r="N39" i="2"/>
  <c r="N40" i="2" s="1"/>
  <c r="Y42" i="2"/>
  <c r="Y50" i="2" s="1"/>
  <c r="Y38" i="2"/>
  <c r="Y40" i="2"/>
  <c r="Y27" i="2"/>
  <c r="Y28" i="2" s="1"/>
  <c r="W26" i="2"/>
  <c r="AA28" i="2"/>
  <c r="V32" i="2"/>
  <c r="AD7" i="2" l="1"/>
  <c r="W12" i="2" s="1"/>
  <c r="W13" i="2" s="1"/>
  <c r="W14" i="2" s="1"/>
  <c r="Y13" i="2"/>
  <c r="Y14" i="2" s="1"/>
  <c r="Y15" i="2"/>
  <c r="Y16" i="2" s="1"/>
  <c r="AA15" i="2"/>
  <c r="AA16" i="2" s="1"/>
  <c r="AB15" i="2"/>
  <c r="AB16" i="2" s="1"/>
  <c r="AB13" i="2"/>
  <c r="AB14" i="2" s="1"/>
  <c r="O15" i="2" s="1"/>
  <c r="M16" i="2"/>
  <c r="Z13" i="2"/>
  <c r="Z14" i="2" s="1"/>
  <c r="M15" i="2" s="1"/>
  <c r="AA13" i="2"/>
  <c r="AA14" i="2" s="1"/>
  <c r="N15" i="2" s="1"/>
  <c r="Y59" i="2"/>
  <c r="M29" i="2"/>
  <c r="M44" i="2" s="1"/>
  <c r="P29" i="2"/>
  <c r="P44" i="2" s="1"/>
  <c r="AB59" i="2"/>
  <c r="N41" i="2"/>
  <c r="N42" i="2"/>
  <c r="Z59" i="2"/>
  <c r="N29" i="2"/>
  <c r="N44" i="2" s="1"/>
  <c r="AA61" i="2"/>
  <c r="Y61" i="2"/>
  <c r="Z61" i="2"/>
  <c r="AB61" i="2"/>
  <c r="V61" i="2"/>
  <c r="J31" i="2"/>
  <c r="J46" i="2" s="1"/>
  <c r="O29" i="2"/>
  <c r="O44" i="2" s="1"/>
  <c r="AA59" i="2"/>
  <c r="AA35" i="2"/>
  <c r="AA54" i="2" s="1"/>
  <c r="O33" i="2" s="1"/>
  <c r="AA63" i="2"/>
  <c r="AB63" i="2"/>
  <c r="Z60" i="2"/>
  <c r="AB60" i="2"/>
  <c r="X60" i="2"/>
  <c r="Y60" i="2"/>
  <c r="AA60" i="2"/>
  <c r="K29" i="2"/>
  <c r="K44" i="2" s="1"/>
  <c r="W59" i="2"/>
  <c r="V51" i="2"/>
  <c r="J33" i="2"/>
  <c r="J48" i="2" s="1"/>
  <c r="V63" i="2"/>
  <c r="K16" i="2"/>
  <c r="X15" i="2"/>
  <c r="X16" i="2" s="1"/>
  <c r="X13" i="2"/>
  <c r="X14" i="2" s="1"/>
  <c r="M42" i="2"/>
  <c r="M41" i="2"/>
  <c r="AB64" i="2"/>
  <c r="AB62" i="2"/>
  <c r="Z62" i="2"/>
  <c r="AA62" i="2"/>
  <c r="Z83" i="2"/>
  <c r="X83" i="2"/>
  <c r="Y83" i="2"/>
  <c r="W83" i="2"/>
  <c r="AA83" i="2"/>
  <c r="V65" i="2"/>
  <c r="J35" i="2"/>
  <c r="J50" i="2" s="1"/>
  <c r="AA24" i="2"/>
  <c r="W20" i="2"/>
  <c r="W22" i="2"/>
  <c r="J18" i="2"/>
  <c r="X59" i="2"/>
  <c r="L29" i="2"/>
  <c r="L44" i="2" s="1"/>
  <c r="AB36" i="2" l="1"/>
  <c r="AB55" i="2" s="1"/>
  <c r="P34" i="2" s="1"/>
  <c r="AB34" i="2"/>
  <c r="AB53" i="2" s="1"/>
  <c r="P32" i="2" s="1"/>
  <c r="J16" i="2"/>
  <c r="W15" i="2"/>
  <c r="W16" i="2" s="1"/>
  <c r="W21" i="2" s="1"/>
  <c r="W24" i="2" s="1"/>
  <c r="AA34" i="2"/>
  <c r="AA53" i="2" s="1"/>
  <c r="O32" i="2" s="1"/>
  <c r="AB32" i="2"/>
  <c r="AB51" i="2" s="1"/>
  <c r="P30" i="2" s="1"/>
  <c r="J15" i="2"/>
  <c r="AA32" i="2"/>
  <c r="AA51" i="2" s="1"/>
  <c r="O30" i="2" s="1"/>
  <c r="X32" i="2"/>
  <c r="X51" i="2" s="1"/>
  <c r="L30" i="2" s="1"/>
  <c r="L15" i="2"/>
  <c r="Y32" i="2"/>
  <c r="Y51" i="2" s="1"/>
  <c r="M30" i="2" s="1"/>
  <c r="Z32" i="2"/>
  <c r="Z51" i="2" s="1"/>
  <c r="N30" i="2" s="1"/>
  <c r="AB35" i="2"/>
  <c r="AB54" i="2" s="1"/>
  <c r="P33" i="2" s="1"/>
  <c r="Z34" i="2"/>
  <c r="Z53" i="2" s="1"/>
  <c r="N32" i="2" s="1"/>
  <c r="AA33" i="2"/>
  <c r="AA52" i="2" s="1"/>
  <c r="O31" i="2" s="1"/>
  <c r="Y33" i="2"/>
  <c r="Z33" i="2"/>
  <c r="K15" i="2"/>
  <c r="AB33" i="2"/>
  <c r="AB52" i="2" s="1"/>
  <c r="P31" i="2" s="1"/>
  <c r="V60" i="2"/>
  <c r="J30" i="2"/>
  <c r="J45" i="2" s="1"/>
  <c r="X37" i="2"/>
  <c r="Y36" i="2"/>
  <c r="X35" i="2"/>
  <c r="W34" i="2"/>
  <c r="Z37" i="2"/>
  <c r="W36" i="2"/>
  <c r="W37" i="2"/>
  <c r="X36" i="2"/>
  <c r="Y35" i="2"/>
  <c r="X34" i="2"/>
  <c r="W35" i="2"/>
  <c r="W33" i="2"/>
  <c r="AA37" i="2"/>
  <c r="AA47" i="2" s="1"/>
  <c r="AA56" i="2" s="1"/>
  <c r="O35" i="2" s="1"/>
  <c r="Y37" i="2"/>
  <c r="Y47" i="2" s="1"/>
  <c r="Y56" i="2" s="1"/>
  <c r="Y65" i="2" s="1"/>
  <c r="Z36" i="2"/>
  <c r="M35" i="2" l="1"/>
  <c r="AA65" i="2"/>
  <c r="O50" i="2" s="1"/>
  <c r="W44" i="2"/>
  <c r="W53" i="2" s="1"/>
  <c r="K32" i="2" s="1"/>
  <c r="Z46" i="2"/>
  <c r="Z55" i="2" s="1"/>
  <c r="W47" i="2"/>
  <c r="W56" i="2" s="1"/>
  <c r="Y46" i="2"/>
  <c r="Y55" i="2" s="1"/>
  <c r="W43" i="2"/>
  <c r="W52" i="2" s="1"/>
  <c r="K31" i="2" s="1"/>
  <c r="W46" i="2"/>
  <c r="W55" i="2" s="1"/>
  <c r="Z47" i="2"/>
  <c r="Z56" i="2" s="1"/>
  <c r="Y82" i="2"/>
  <c r="M50" i="2"/>
  <c r="W45" i="2"/>
  <c r="W54" i="2" s="1"/>
  <c r="K33" i="2" s="1"/>
  <c r="Y45" i="2"/>
  <c r="Y54" i="2" s="1"/>
  <c r="Y63" i="2" s="1"/>
  <c r="M48" i="2" s="1"/>
  <c r="X46" i="2"/>
  <c r="X55" i="2" s="1"/>
  <c r="W62" i="2"/>
  <c r="X47" i="2"/>
  <c r="X56" i="2" s="1"/>
  <c r="X45" i="2"/>
  <c r="X54" i="2" s="1"/>
  <c r="Z52" i="2"/>
  <c r="N31" i="2" s="1"/>
  <c r="W25" i="2"/>
  <c r="J22" i="2"/>
  <c r="X44" i="2"/>
  <c r="X53" i="2" s="1"/>
  <c r="Y52" i="2"/>
  <c r="M31" i="2" s="1"/>
  <c r="X25" i="2" l="1"/>
  <c r="J24" i="2" s="1"/>
  <c r="L22" i="2"/>
  <c r="N35" i="2"/>
  <c r="Z65" i="2"/>
  <c r="L35" i="2"/>
  <c r="X65" i="2"/>
  <c r="W64" i="2"/>
  <c r="K34" i="2"/>
  <c r="N34" i="2"/>
  <c r="Z64" i="2"/>
  <c r="N49" i="2" s="1"/>
  <c r="L34" i="2"/>
  <c r="X64" i="2"/>
  <c r="M34" i="2"/>
  <c r="Y64" i="2"/>
  <c r="K35" i="2"/>
  <c r="W65" i="2"/>
  <c r="W61" i="2"/>
  <c r="K46" i="2" s="1"/>
  <c r="U54" i="2"/>
  <c r="W63" i="2"/>
  <c r="W79" i="2"/>
  <c r="K47" i="2"/>
  <c r="M33" i="2"/>
  <c r="X63" i="2"/>
  <c r="L33" i="2"/>
  <c r="X62" i="2"/>
  <c r="L47" i="2" s="1"/>
  <c r="L32" i="2"/>
  <c r="Y81" i="2" l="1"/>
  <c r="M49" i="2"/>
  <c r="X82" i="2"/>
  <c r="L50" i="2"/>
  <c r="W82" i="2"/>
  <c r="K50" i="2"/>
  <c r="X81" i="2"/>
  <c r="L49" i="2"/>
  <c r="N50" i="2"/>
  <c r="Z82" i="2"/>
  <c r="K49" i="2"/>
  <c r="W81" i="2"/>
  <c r="K48" i="2"/>
  <c r="W80" i="2"/>
  <c r="X80" i="2"/>
  <c r="L48" i="2"/>
</calcChain>
</file>

<file path=xl/sharedStrings.xml><?xml version="1.0" encoding="utf-8"?>
<sst xmlns="http://schemas.openxmlformats.org/spreadsheetml/2006/main" count="55" uniqueCount="52">
  <si>
    <t>A</t>
  </si>
  <si>
    <t>B</t>
  </si>
  <si>
    <t>C</t>
  </si>
  <si>
    <t>D</t>
  </si>
  <si>
    <t>E</t>
  </si>
  <si>
    <t>F</t>
  </si>
  <si>
    <t>Sum:</t>
  </si>
  <si>
    <t>Count:</t>
  </si>
  <si>
    <t>sum of ranks</t>
  </si>
  <si>
    <t>total N</t>
  </si>
  <si>
    <t>average rank</t>
  </si>
  <si>
    <t>K groups</t>
  </si>
  <si>
    <t>Part one</t>
  </si>
  <si>
    <t>Part three</t>
  </si>
  <si>
    <t>Components</t>
  </si>
  <si>
    <t>components</t>
  </si>
  <si>
    <t>Part two</t>
  </si>
  <si>
    <t xml:space="preserve">H = </t>
  </si>
  <si>
    <t>count</t>
  </si>
  <si>
    <t>chi square p=</t>
  </si>
  <si>
    <t>Sum of ranks</t>
  </si>
  <si>
    <t>Sample size</t>
  </si>
  <si>
    <t xml:space="preserve">K groups </t>
  </si>
  <si>
    <t>deg of freedom</t>
  </si>
  <si>
    <t>H-statistic:</t>
  </si>
  <si>
    <t>Two-tail p-value</t>
  </si>
  <si>
    <t>Kruskal-Wallis H-test (One-way analysis of varinace by ranks)</t>
  </si>
  <si>
    <t xml:space="preserve">Enter the values for sample sizes up to 100 and for up to 6 groups in the columns marked A to F below. Leave empty cells blank. </t>
  </si>
  <si>
    <t>diff mean ranks</t>
  </si>
  <si>
    <t>1/n</t>
  </si>
  <si>
    <t>standard errors</t>
  </si>
  <si>
    <t>Dunns test z-scores</t>
  </si>
  <si>
    <t>N(N+1)/12</t>
  </si>
  <si>
    <t>Counts</t>
  </si>
  <si>
    <t>two-tail probabilities corrected assuming only adjacent pairs</t>
  </si>
  <si>
    <t>p = 0.05</t>
  </si>
  <si>
    <t>No</t>
  </si>
  <si>
    <t>correction</t>
  </si>
  <si>
    <t xml:space="preserve">Adjacent </t>
  </si>
  <si>
    <t>pairs</t>
  </si>
  <si>
    <t xml:space="preserve">All </t>
  </si>
  <si>
    <t>Pairs</t>
  </si>
  <si>
    <t>n of tests:</t>
  </si>
  <si>
    <t>p = 0.01</t>
  </si>
  <si>
    <t>p = 0.001</t>
  </si>
  <si>
    <t>mean diffefference in ranks (upper) and Dunns test scores (lower)</t>
  </si>
  <si>
    <t>Combined sample size (upper) and effect size r (lower)</t>
  </si>
  <si>
    <t>Effect size r</t>
  </si>
  <si>
    <t>Mean value</t>
  </si>
  <si>
    <t>Standard deviation</t>
  </si>
  <si>
    <t>Post-hoc test results</t>
  </si>
  <si>
    <t>These are the critical values for Dunn's test adjusted to take account of family-wise error using the Bonferroni correction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</si>
</sst>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4"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s>
  <fills count="2">
    <fill>
      <patternFill patternType="none"/>
    </fill>
    <fill>
      <patternFill patternType="gray125"/>
    </fill>
  </fills>
  <borders count="10">
    <border>
      <left/>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37">
    <xf numFmtId="0" fontId="0" fillId="0" borderId="0" xfId="0"/>
    <xf numFmtId="0" fontId="0" fillId="0" borderId="0" xfId="0" applyBorder="1"/>
    <xf numFmtId="0" fontId="0" fillId="0" borderId="0" xfId="0" applyAlignment="1">
      <alignment horizontal="right"/>
    </xf>
    <xf numFmtId="0" fontId="0" fillId="0" borderId="0" xfId="0" applyBorder="1" applyAlignment="1">
      <alignment horizontal="right"/>
    </xf>
    <xf numFmtId="164" fontId="0" fillId="0" borderId="0" xfId="0" applyNumberFormat="1"/>
    <xf numFmtId="2" fontId="0" fillId="0" borderId="0" xfId="0" applyNumberFormat="1"/>
    <xf numFmtId="0" fontId="1" fillId="0" borderId="1" xfId="0" applyFont="1" applyBorder="1"/>
    <xf numFmtId="0" fontId="0" fillId="0" borderId="0" xfId="0" applyAlignment="1">
      <alignment horizontal="center"/>
    </xf>
    <xf numFmtId="1" fontId="0" fillId="0" borderId="0" xfId="0" applyNumberFormat="1"/>
    <xf numFmtId="0" fontId="2" fillId="0" borderId="0" xfId="0" applyFont="1"/>
    <xf numFmtId="0" fontId="0" fillId="0" borderId="0" xfId="0" applyAlignment="1">
      <alignment horizontal="center" wrapText="1"/>
    </xf>
    <xf numFmtId="0" fontId="0" fillId="0" borderId="0" xfId="0" applyAlignment="1">
      <alignment horizontal="center" wrapText="1"/>
    </xf>
    <xf numFmtId="2" fontId="0" fillId="0" borderId="0" xfId="0" applyNumberFormat="1" applyAlignment="1">
      <alignment horizontal="center"/>
    </xf>
    <xf numFmtId="0" fontId="3" fillId="0" borderId="2" xfId="0" applyFont="1" applyBorder="1"/>
    <xf numFmtId="2" fontId="3" fillId="0" borderId="3" xfId="0" applyNumberFormat="1" applyFont="1" applyBorder="1"/>
    <xf numFmtId="0" fontId="3" fillId="0" borderId="4" xfId="0" applyFont="1" applyBorder="1"/>
    <xf numFmtId="0" fontId="3" fillId="0" borderId="5" xfId="0" applyFont="1" applyBorder="1"/>
    <xf numFmtId="0" fontId="3" fillId="0" borderId="6" xfId="0" applyFont="1" applyBorder="1"/>
    <xf numFmtId="164" fontId="3" fillId="0" borderId="7" xfId="0" applyNumberFormat="1" applyFont="1" applyBorder="1"/>
    <xf numFmtId="0" fontId="0" fillId="0" borderId="0" xfId="0" applyFill="1" applyBorder="1"/>
    <xf numFmtId="0" fontId="0" fillId="0" borderId="0" xfId="0" applyAlignment="1">
      <alignment horizontal="center" vertical="center" wrapText="1"/>
    </xf>
    <xf numFmtId="0" fontId="1" fillId="0" borderId="0" xfId="0" applyFont="1"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0" fillId="0" borderId="3" xfId="0" applyBorder="1" applyAlignment="1">
      <alignment horizontal="center"/>
    </xf>
    <xf numFmtId="0" fontId="0" fillId="0" borderId="4" xfId="0" applyFont="1" applyBorder="1" applyAlignment="1"/>
    <xf numFmtId="0" fontId="0" fillId="0" borderId="0" xfId="0" applyFont="1" applyBorder="1" applyAlignment="1"/>
    <xf numFmtId="0" fontId="0" fillId="0" borderId="5" xfId="0" applyFont="1" applyBorder="1" applyAlignment="1"/>
    <xf numFmtId="0" fontId="0" fillId="0" borderId="4" xfId="0" applyFont="1" applyBorder="1"/>
    <xf numFmtId="0" fontId="0" fillId="0" borderId="0" xfId="0" applyFont="1" applyBorder="1"/>
    <xf numFmtId="0" fontId="0" fillId="0" borderId="5" xfId="0" applyFont="1" applyBorder="1"/>
    <xf numFmtId="0" fontId="0" fillId="0" borderId="4" xfId="0" applyFont="1" applyBorder="1" applyAlignment="1">
      <alignment horizontal="right"/>
    </xf>
    <xf numFmtId="2" fontId="0" fillId="0" borderId="0" xfId="0" applyNumberFormat="1" applyFont="1" applyBorder="1"/>
    <xf numFmtId="2" fontId="0" fillId="0" borderId="5" xfId="0" applyNumberFormat="1" applyFont="1" applyBorder="1"/>
    <xf numFmtId="0" fontId="0" fillId="0" borderId="6" xfId="0" applyFont="1" applyBorder="1" applyAlignment="1">
      <alignment horizontal="right"/>
    </xf>
    <xf numFmtId="2" fontId="0" fillId="0" borderId="9" xfId="0" applyNumberFormat="1" applyFont="1" applyBorder="1"/>
    <xf numFmtId="2" fontId="0" fillId="0" borderId="7"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09"/>
  <sheetViews>
    <sheetView tabSelected="1" workbookViewId="0">
      <selection activeCell="P19" sqref="P19"/>
    </sheetView>
  </sheetViews>
  <sheetFormatPr defaultRowHeight="15" x14ac:dyDescent="0.25"/>
  <cols>
    <col min="9" max="9" width="16.7109375" customWidth="1"/>
    <col min="21" max="21" width="11.5703125" bestFit="1" customWidth="1"/>
    <col min="22" max="22" width="15.5703125" customWidth="1"/>
    <col min="23" max="23" width="10.28515625" customWidth="1"/>
    <col min="24" max="25" width="10.5703125" bestFit="1" customWidth="1"/>
  </cols>
  <sheetData>
    <row r="1" spans="1:46" ht="18.75" x14ac:dyDescent="0.3">
      <c r="A1" s="9" t="s">
        <v>26</v>
      </c>
    </row>
    <row r="2" spans="1:46" x14ac:dyDescent="0.25">
      <c r="K2" s="4"/>
    </row>
    <row r="3" spans="1:46" x14ac:dyDescent="0.25">
      <c r="B3" s="20" t="s">
        <v>27</v>
      </c>
      <c r="C3" s="20"/>
      <c r="D3" s="20"/>
      <c r="E3" s="20"/>
      <c r="F3" s="20"/>
      <c r="G3" s="20"/>
    </row>
    <row r="4" spans="1:46" x14ac:dyDescent="0.25">
      <c r="B4" s="20"/>
      <c r="C4" s="20"/>
      <c r="D4" s="20"/>
      <c r="E4" s="20"/>
      <c r="F4" s="20"/>
      <c r="G4" s="20"/>
    </row>
    <row r="5" spans="1:46" x14ac:dyDescent="0.25">
      <c r="B5" s="20"/>
      <c r="C5" s="20"/>
      <c r="D5" s="20"/>
      <c r="E5" s="20"/>
      <c r="F5" s="20"/>
      <c r="G5" s="20"/>
    </row>
    <row r="6" spans="1:46" x14ac:dyDescent="0.25">
      <c r="B6" s="20"/>
      <c r="C6" s="20"/>
      <c r="D6" s="20"/>
      <c r="E6" s="20"/>
      <c r="F6" s="20"/>
      <c r="G6" s="20"/>
    </row>
    <row r="7" spans="1:46" x14ac:dyDescent="0.25">
      <c r="AC7" t="s">
        <v>6</v>
      </c>
      <c r="AD7">
        <f>SUM(AD10:AD109)</f>
        <v>3331.5</v>
      </c>
      <c r="AE7">
        <f t="shared" ref="AE7:AJ7" si="0">SUM(AE10:AE109)</f>
        <v>2118</v>
      </c>
      <c r="AF7">
        <f t="shared" si="0"/>
        <v>2226</v>
      </c>
      <c r="AG7">
        <f t="shared" si="0"/>
        <v>1587.5</v>
      </c>
      <c r="AH7">
        <f t="shared" si="0"/>
        <v>1065.5</v>
      </c>
      <c r="AI7">
        <f t="shared" si="0"/>
        <v>697.5</v>
      </c>
      <c r="AJ7">
        <f t="shared" si="0"/>
        <v>0</v>
      </c>
    </row>
    <row r="9" spans="1:46" x14ac:dyDescent="0.25">
      <c r="A9" s="1"/>
      <c r="B9" s="21" t="s">
        <v>0</v>
      </c>
      <c r="C9" s="21" t="s">
        <v>1</v>
      </c>
      <c r="D9" s="21" t="s">
        <v>2</v>
      </c>
      <c r="E9" s="21" t="s">
        <v>3</v>
      </c>
      <c r="F9" s="21" t="s">
        <v>4</v>
      </c>
      <c r="G9" s="21" t="s">
        <v>5</v>
      </c>
      <c r="W9" t="str">
        <f>B9</f>
        <v>A</v>
      </c>
      <c r="X9" t="str">
        <f>C9</f>
        <v>B</v>
      </c>
      <c r="Y9" t="str">
        <f>D9</f>
        <v>C</v>
      </c>
      <c r="Z9" t="str">
        <f>E9</f>
        <v>D</v>
      </c>
      <c r="AA9" t="str">
        <f>F9</f>
        <v>E</v>
      </c>
      <c r="AB9" t="str">
        <f>G9</f>
        <v>F</v>
      </c>
      <c r="AD9" t="str">
        <f t="shared" ref="AD9:AI9" si="1">AM9</f>
        <v>A</v>
      </c>
      <c r="AE9" t="str">
        <f t="shared" si="1"/>
        <v>B</v>
      </c>
      <c r="AF9" t="str">
        <f t="shared" si="1"/>
        <v>C</v>
      </c>
      <c r="AG9" t="str">
        <f t="shared" si="1"/>
        <v>D</v>
      </c>
      <c r="AH9" t="str">
        <f t="shared" si="1"/>
        <v>E</v>
      </c>
      <c r="AI9" t="str">
        <f t="shared" si="1"/>
        <v>F</v>
      </c>
      <c r="AJ9">
        <f t="shared" ref="AJ9" si="2">AC9</f>
        <v>0</v>
      </c>
      <c r="AM9" t="str">
        <f>B9</f>
        <v>A</v>
      </c>
      <c r="AN9" t="str">
        <f>C9</f>
        <v>B</v>
      </c>
      <c r="AO9" t="str">
        <f>D9</f>
        <v>C</v>
      </c>
      <c r="AP9" t="str">
        <f>E9</f>
        <v>D</v>
      </c>
      <c r="AQ9" t="str">
        <f>F9</f>
        <v>E</v>
      </c>
      <c r="AR9" t="str">
        <f>G9</f>
        <v>F</v>
      </c>
    </row>
    <row r="10" spans="1:46" x14ac:dyDescent="0.25">
      <c r="A10" s="1">
        <v>1</v>
      </c>
      <c r="B10" s="1">
        <v>10.31</v>
      </c>
      <c r="C10" s="1">
        <v>8.9</v>
      </c>
      <c r="D10" s="1">
        <v>9.33</v>
      </c>
      <c r="E10" s="1">
        <v>9.1999999999999993</v>
      </c>
      <c r="F10" s="1">
        <v>9.6999999999999993</v>
      </c>
      <c r="G10" s="1">
        <v>8.59</v>
      </c>
      <c r="AD10">
        <f>IFERROR(AM10,0)</f>
        <v>130</v>
      </c>
      <c r="AE10">
        <f t="shared" ref="AE10:AJ10" si="3">IFERROR(AN10,0)</f>
        <v>16</v>
      </c>
      <c r="AF10">
        <f t="shared" si="3"/>
        <v>51</v>
      </c>
      <c r="AG10">
        <f t="shared" si="3"/>
        <v>36</v>
      </c>
      <c r="AH10">
        <f t="shared" si="3"/>
        <v>91.5</v>
      </c>
      <c r="AI10">
        <f t="shared" si="3"/>
        <v>4.5</v>
      </c>
      <c r="AJ10">
        <f t="shared" si="3"/>
        <v>0</v>
      </c>
      <c r="AM10">
        <f t="shared" ref="AM10:AM41" si="4">_xlfn.RANK.AVG(B10,$B$10:$G$109,1)</f>
        <v>130</v>
      </c>
      <c r="AN10">
        <f t="shared" ref="AN10:AN41" si="5">_xlfn.RANK.AVG(C10,$B$10:$G$109,1)</f>
        <v>16</v>
      </c>
      <c r="AO10">
        <f t="shared" ref="AO10:AO41" si="6">_xlfn.RANK.AVG(D10,$B$10:$G$109,1)</f>
        <v>51</v>
      </c>
      <c r="AP10">
        <f t="shared" ref="AP10:AP41" si="7">_xlfn.RANK.AVG(E10,$B$10:$G$109,1)</f>
        <v>36</v>
      </c>
      <c r="AQ10">
        <f t="shared" ref="AQ10:AQ41" si="8">_xlfn.RANK.AVG(F10,$B$10:$G$109,1)</f>
        <v>91.5</v>
      </c>
      <c r="AR10">
        <f t="shared" ref="AR10:AR41" si="9">_xlfn.RANK.AVG(G10,$B$10:$G$109,1)</f>
        <v>4.5</v>
      </c>
      <c r="AT10">
        <f>IFERROR(AM10,0)</f>
        <v>130</v>
      </c>
    </row>
    <row r="11" spans="1:46" x14ac:dyDescent="0.25">
      <c r="A11" s="1">
        <v>2</v>
      </c>
      <c r="B11" s="1">
        <v>10.95</v>
      </c>
      <c r="C11" s="1">
        <v>9.75</v>
      </c>
      <c r="D11" s="1">
        <v>9.26</v>
      </c>
      <c r="E11" s="1">
        <v>9.2899999999999991</v>
      </c>
      <c r="F11" s="1">
        <v>10.210000000000001</v>
      </c>
      <c r="G11" s="1">
        <v>9.2799999999999994</v>
      </c>
      <c r="J11" s="7" t="str">
        <f>B9</f>
        <v>A</v>
      </c>
      <c r="K11" s="7" t="str">
        <f>C9</f>
        <v>B</v>
      </c>
      <c r="L11" s="7" t="str">
        <f>D9</f>
        <v>C</v>
      </c>
      <c r="M11" s="7" t="str">
        <f>E9</f>
        <v>D</v>
      </c>
      <c r="N11" s="7" t="str">
        <f>F9</f>
        <v>E</v>
      </c>
      <c r="O11" s="7" t="str">
        <f>G9</f>
        <v>F</v>
      </c>
      <c r="V11" t="s">
        <v>7</v>
      </c>
      <c r="W11">
        <f>COUNT(B10:B109)</f>
        <v>30</v>
      </c>
      <c r="X11">
        <f>COUNT(C10:C109)</f>
        <v>30</v>
      </c>
      <c r="Y11">
        <f>COUNT(D10:D109)</f>
        <v>30</v>
      </c>
      <c r="Z11">
        <f>COUNT(E10:E109)</f>
        <v>30</v>
      </c>
      <c r="AA11">
        <f>COUNT(F10:F109)</f>
        <v>14</v>
      </c>
      <c r="AB11">
        <f>COUNT(G10:G109)</f>
        <v>14</v>
      </c>
      <c r="AD11">
        <f t="shared" ref="AD11:AD74" si="10">IFERROR(AM11,0)</f>
        <v>148</v>
      </c>
      <c r="AE11">
        <f t="shared" ref="AE11:AE74" si="11">IFERROR(AN11,0)</f>
        <v>101.5</v>
      </c>
      <c r="AF11">
        <f t="shared" ref="AF11:AF74" si="12">IFERROR(AO11,0)</f>
        <v>42</v>
      </c>
      <c r="AG11">
        <f t="shared" ref="AG11:AG74" si="13">IFERROR(AP11,0)</f>
        <v>46</v>
      </c>
      <c r="AH11">
        <f t="shared" ref="AH11:AH74" si="14">IFERROR(AQ11,0)</f>
        <v>126.5</v>
      </c>
      <c r="AI11">
        <f t="shared" ref="AI11:AI74" si="15">IFERROR(AR11,0)</f>
        <v>44</v>
      </c>
      <c r="AJ11">
        <f t="shared" ref="AJ11:AJ74" si="16">IFERROR(AS11,0)</f>
        <v>0</v>
      </c>
      <c r="AM11">
        <f t="shared" si="4"/>
        <v>148</v>
      </c>
      <c r="AN11">
        <f t="shared" si="5"/>
        <v>101.5</v>
      </c>
      <c r="AO11">
        <f t="shared" si="6"/>
        <v>42</v>
      </c>
      <c r="AP11">
        <f t="shared" si="7"/>
        <v>46</v>
      </c>
      <c r="AQ11">
        <f t="shared" si="8"/>
        <v>126.5</v>
      </c>
      <c r="AR11">
        <f t="shared" si="9"/>
        <v>44</v>
      </c>
      <c r="AT11">
        <f t="shared" ref="AT11:AT29" si="17">IFERROR(AM11,0)</f>
        <v>148</v>
      </c>
    </row>
    <row r="12" spans="1:46" x14ac:dyDescent="0.25">
      <c r="A12" s="1">
        <v>3</v>
      </c>
      <c r="B12" s="1">
        <v>9.61</v>
      </c>
      <c r="C12" s="1">
        <v>10.1</v>
      </c>
      <c r="D12" s="1">
        <v>9.8699999999999992</v>
      </c>
      <c r="E12" s="1">
        <v>9.11</v>
      </c>
      <c r="F12" s="1">
        <v>9.59</v>
      </c>
      <c r="G12" s="1">
        <v>8.8800000000000008</v>
      </c>
      <c r="I12" t="s">
        <v>48</v>
      </c>
      <c r="J12" s="4">
        <f>AVERAGE(B10:B109)</f>
        <v>10.118666666666668</v>
      </c>
      <c r="K12" s="4">
        <f>AVERAGE(C10:C109)</f>
        <v>9.4993333333333325</v>
      </c>
      <c r="L12" s="4">
        <f>AVERAGE(D10:D109)</f>
        <v>9.5773333333333337</v>
      </c>
      <c r="M12" s="4">
        <f>AVERAGE(E10:E109)</f>
        <v>9.3166666666666664</v>
      </c>
      <c r="N12" s="4">
        <f>AVERAGE(F10:F109)</f>
        <v>9.5721428571428557</v>
      </c>
      <c r="O12" s="4">
        <f>AVERAGE(G10:G109)</f>
        <v>9.2821428571428566</v>
      </c>
      <c r="V12" t="s">
        <v>8</v>
      </c>
      <c r="W12">
        <f>AD7</f>
        <v>3331.5</v>
      </c>
      <c r="X12">
        <f t="shared" ref="X12:AB12" si="18">AE7</f>
        <v>2118</v>
      </c>
      <c r="Y12">
        <f t="shared" si="18"/>
        <v>2226</v>
      </c>
      <c r="Z12">
        <f t="shared" si="18"/>
        <v>1587.5</v>
      </c>
      <c r="AA12">
        <f t="shared" si="18"/>
        <v>1065.5</v>
      </c>
      <c r="AB12">
        <f t="shared" si="18"/>
        <v>697.5</v>
      </c>
      <c r="AD12">
        <f t="shared" si="10"/>
        <v>87</v>
      </c>
      <c r="AE12">
        <f t="shared" si="11"/>
        <v>122.5</v>
      </c>
      <c r="AF12">
        <f t="shared" si="12"/>
        <v>108.5</v>
      </c>
      <c r="AG12">
        <f t="shared" si="13"/>
        <v>27.5</v>
      </c>
      <c r="AH12">
        <f t="shared" si="14"/>
        <v>81</v>
      </c>
      <c r="AI12">
        <f t="shared" si="15"/>
        <v>13.5</v>
      </c>
      <c r="AJ12">
        <f t="shared" si="16"/>
        <v>0</v>
      </c>
      <c r="AM12">
        <f t="shared" si="4"/>
        <v>87</v>
      </c>
      <c r="AN12">
        <f t="shared" si="5"/>
        <v>122.5</v>
      </c>
      <c r="AO12">
        <f t="shared" si="6"/>
        <v>108.5</v>
      </c>
      <c r="AP12">
        <f t="shared" si="7"/>
        <v>27.5</v>
      </c>
      <c r="AQ12">
        <f t="shared" si="8"/>
        <v>81</v>
      </c>
      <c r="AR12">
        <f t="shared" si="9"/>
        <v>13.5</v>
      </c>
      <c r="AT12">
        <f t="shared" si="17"/>
        <v>87</v>
      </c>
    </row>
    <row r="13" spans="1:46" x14ac:dyDescent="0.25">
      <c r="A13" s="1">
        <v>4</v>
      </c>
      <c r="B13" s="1">
        <v>9.7200000000000006</v>
      </c>
      <c r="C13" s="1">
        <v>9.86</v>
      </c>
      <c r="D13" s="1">
        <v>9.1199999999999992</v>
      </c>
      <c r="E13" s="1">
        <v>8.6999999999999993</v>
      </c>
      <c r="F13" s="1">
        <v>9.35</v>
      </c>
      <c r="G13" s="1">
        <v>9.4700000000000006</v>
      </c>
      <c r="I13" t="s">
        <v>49</v>
      </c>
      <c r="J13" s="4">
        <f>STDEV(B10:B109)</f>
        <v>0.5935906713025999</v>
      </c>
      <c r="K13" s="4">
        <f>STDEV(C10:C109)</f>
        <v>0.46683034896270797</v>
      </c>
      <c r="L13" s="4">
        <f>STDEV(D10:D109)</f>
        <v>0.40986905674637231</v>
      </c>
      <c r="M13" s="4">
        <f>STDEV(E10:E109)</f>
        <v>0.47274206230381532</v>
      </c>
      <c r="N13" s="4">
        <f>STDEV(F10:F109)</f>
        <v>0.34376151329370486</v>
      </c>
      <c r="O13" s="4">
        <f>STDEV(G10:G109)</f>
        <v>0.38455125839043913</v>
      </c>
      <c r="V13" t="s">
        <v>10</v>
      </c>
      <c r="W13" s="5">
        <f>W12/W11</f>
        <v>111.05</v>
      </c>
      <c r="X13" s="5">
        <f t="shared" ref="X13:AB13" si="19">X12/X11</f>
        <v>70.599999999999994</v>
      </c>
      <c r="Y13" s="5">
        <f t="shared" si="19"/>
        <v>74.2</v>
      </c>
      <c r="Z13">
        <f t="shared" si="19"/>
        <v>52.916666666666664</v>
      </c>
      <c r="AA13">
        <f t="shared" si="19"/>
        <v>76.107142857142861</v>
      </c>
      <c r="AB13">
        <f t="shared" si="19"/>
        <v>49.821428571428569</v>
      </c>
      <c r="AD13">
        <f t="shared" si="10"/>
        <v>95.5</v>
      </c>
      <c r="AE13">
        <f t="shared" si="11"/>
        <v>106</v>
      </c>
      <c r="AF13">
        <f t="shared" si="12"/>
        <v>29.5</v>
      </c>
      <c r="AG13">
        <f t="shared" si="13"/>
        <v>7</v>
      </c>
      <c r="AH13">
        <f t="shared" si="14"/>
        <v>55.5</v>
      </c>
      <c r="AI13">
        <f t="shared" si="15"/>
        <v>68.5</v>
      </c>
      <c r="AJ13">
        <f t="shared" si="16"/>
        <v>0</v>
      </c>
      <c r="AM13">
        <f t="shared" si="4"/>
        <v>95.5</v>
      </c>
      <c r="AN13">
        <f t="shared" si="5"/>
        <v>106</v>
      </c>
      <c r="AO13">
        <f t="shared" si="6"/>
        <v>29.5</v>
      </c>
      <c r="AP13">
        <f t="shared" si="7"/>
        <v>7</v>
      </c>
      <c r="AQ13">
        <f t="shared" si="8"/>
        <v>55.5</v>
      </c>
      <c r="AR13">
        <f t="shared" si="9"/>
        <v>68.5</v>
      </c>
      <c r="AT13">
        <f t="shared" si="17"/>
        <v>95.5</v>
      </c>
    </row>
    <row r="14" spans="1:46" x14ac:dyDescent="0.25">
      <c r="A14" s="1">
        <v>5</v>
      </c>
      <c r="B14" s="1">
        <v>10.72</v>
      </c>
      <c r="C14" s="1">
        <v>9.2799999999999994</v>
      </c>
      <c r="D14" s="1">
        <v>9.3000000000000007</v>
      </c>
      <c r="E14" s="1">
        <v>10.51</v>
      </c>
      <c r="F14" s="1">
        <v>9.74</v>
      </c>
      <c r="G14" s="1">
        <v>9.16</v>
      </c>
      <c r="I14" t="s">
        <v>18</v>
      </c>
      <c r="J14">
        <f>W11</f>
        <v>30</v>
      </c>
      <c r="K14">
        <f t="shared" ref="K14:O14" si="20">X11</f>
        <v>30</v>
      </c>
      <c r="L14">
        <f t="shared" si="20"/>
        <v>30</v>
      </c>
      <c r="M14">
        <f t="shared" si="20"/>
        <v>30</v>
      </c>
      <c r="N14">
        <f t="shared" si="20"/>
        <v>14</v>
      </c>
      <c r="O14">
        <f t="shared" si="20"/>
        <v>14</v>
      </c>
      <c r="V14" t="s">
        <v>10</v>
      </c>
      <c r="W14" s="5">
        <f>IF(W11&gt;0,W13,0)</f>
        <v>111.05</v>
      </c>
      <c r="X14" s="5">
        <f t="shared" ref="X14:AB14" si="21">IF(X11&gt;0,X13,0)</f>
        <v>70.599999999999994</v>
      </c>
      <c r="Y14" s="5">
        <f t="shared" si="21"/>
        <v>74.2</v>
      </c>
      <c r="Z14">
        <f t="shared" si="21"/>
        <v>52.916666666666664</v>
      </c>
      <c r="AA14">
        <f t="shared" si="21"/>
        <v>76.107142857142861</v>
      </c>
      <c r="AB14">
        <f t="shared" si="21"/>
        <v>49.821428571428569</v>
      </c>
      <c r="AD14">
        <f t="shared" si="10"/>
        <v>146</v>
      </c>
      <c r="AE14">
        <f t="shared" si="11"/>
        <v>44</v>
      </c>
      <c r="AF14">
        <f t="shared" si="12"/>
        <v>47</v>
      </c>
      <c r="AG14">
        <f t="shared" si="13"/>
        <v>136</v>
      </c>
      <c r="AH14">
        <f t="shared" si="14"/>
        <v>98.5</v>
      </c>
      <c r="AI14">
        <f t="shared" si="15"/>
        <v>33.5</v>
      </c>
      <c r="AJ14">
        <f t="shared" si="16"/>
        <v>0</v>
      </c>
      <c r="AM14">
        <f t="shared" si="4"/>
        <v>146</v>
      </c>
      <c r="AN14">
        <f t="shared" si="5"/>
        <v>44</v>
      </c>
      <c r="AO14">
        <f t="shared" si="6"/>
        <v>47</v>
      </c>
      <c r="AP14">
        <f t="shared" si="7"/>
        <v>136</v>
      </c>
      <c r="AQ14">
        <f t="shared" si="8"/>
        <v>98.5</v>
      </c>
      <c r="AR14">
        <f t="shared" si="9"/>
        <v>33.5</v>
      </c>
      <c r="AT14">
        <f t="shared" si="17"/>
        <v>146</v>
      </c>
    </row>
    <row r="15" spans="1:46" x14ac:dyDescent="0.25">
      <c r="A15" s="1">
        <v>6</v>
      </c>
      <c r="B15" s="1">
        <v>8.86</v>
      </c>
      <c r="C15" s="1">
        <v>9.42</v>
      </c>
      <c r="D15" s="1">
        <v>9.43</v>
      </c>
      <c r="E15" s="1">
        <v>9.58</v>
      </c>
      <c r="F15" s="1">
        <v>10.029999999999999</v>
      </c>
      <c r="G15" s="1">
        <v>9.02</v>
      </c>
      <c r="I15" t="s">
        <v>10</v>
      </c>
      <c r="J15" s="5">
        <f>W14</f>
        <v>111.05</v>
      </c>
      <c r="K15" s="5">
        <f t="shared" ref="K15:O15" si="22">X14</f>
        <v>70.599999999999994</v>
      </c>
      <c r="L15" s="5">
        <f t="shared" si="22"/>
        <v>74.2</v>
      </c>
      <c r="M15">
        <f t="shared" si="22"/>
        <v>52.916666666666664</v>
      </c>
      <c r="N15">
        <f t="shared" si="22"/>
        <v>76.107142857142861</v>
      </c>
      <c r="O15">
        <f t="shared" si="22"/>
        <v>49.821428571428569</v>
      </c>
      <c r="V15" t="s">
        <v>14</v>
      </c>
      <c r="W15" s="5">
        <f t="shared" ref="W15:AB15" si="23">(W12^2)/W11</f>
        <v>369963.07500000001</v>
      </c>
      <c r="X15" s="5">
        <f t="shared" si="23"/>
        <v>149530.79999999999</v>
      </c>
      <c r="Y15" s="5">
        <f t="shared" si="23"/>
        <v>165169.20000000001</v>
      </c>
      <c r="Z15">
        <f t="shared" si="23"/>
        <v>84005.208333333328</v>
      </c>
      <c r="AA15">
        <f t="shared" si="23"/>
        <v>81092.16071428571</v>
      </c>
      <c r="AB15">
        <f t="shared" si="23"/>
        <v>34750.446428571428</v>
      </c>
      <c r="AD15">
        <f t="shared" si="10"/>
        <v>10</v>
      </c>
      <c r="AE15">
        <f t="shared" si="11"/>
        <v>60</v>
      </c>
      <c r="AF15">
        <f t="shared" si="12"/>
        <v>61</v>
      </c>
      <c r="AG15">
        <f t="shared" si="13"/>
        <v>77.5</v>
      </c>
      <c r="AH15">
        <f t="shared" si="14"/>
        <v>115</v>
      </c>
      <c r="AI15">
        <f t="shared" si="15"/>
        <v>20.5</v>
      </c>
      <c r="AJ15">
        <f t="shared" si="16"/>
        <v>0</v>
      </c>
      <c r="AM15">
        <f t="shared" si="4"/>
        <v>10</v>
      </c>
      <c r="AN15">
        <f t="shared" si="5"/>
        <v>60</v>
      </c>
      <c r="AO15">
        <f t="shared" si="6"/>
        <v>61</v>
      </c>
      <c r="AP15">
        <f t="shared" si="7"/>
        <v>77.5</v>
      </c>
      <c r="AQ15">
        <f t="shared" si="8"/>
        <v>115</v>
      </c>
      <c r="AR15">
        <f t="shared" si="9"/>
        <v>20.5</v>
      </c>
      <c r="AT15">
        <f t="shared" si="17"/>
        <v>10</v>
      </c>
    </row>
    <row r="16" spans="1:46" x14ac:dyDescent="0.25">
      <c r="A16" s="1">
        <v>7</v>
      </c>
      <c r="B16" s="1">
        <v>10.14</v>
      </c>
      <c r="C16" s="1">
        <v>8.85</v>
      </c>
      <c r="D16" s="1">
        <v>10.64</v>
      </c>
      <c r="E16" s="1">
        <v>8.5299999999999994</v>
      </c>
      <c r="F16" s="1">
        <v>9.86</v>
      </c>
      <c r="G16" s="1">
        <v>9.33</v>
      </c>
      <c r="I16" t="s">
        <v>20</v>
      </c>
      <c r="J16">
        <f>W12</f>
        <v>3331.5</v>
      </c>
      <c r="K16">
        <f t="shared" ref="K16:O16" si="24">X12</f>
        <v>2118</v>
      </c>
      <c r="L16">
        <f t="shared" si="24"/>
        <v>2226</v>
      </c>
      <c r="M16">
        <f t="shared" si="24"/>
        <v>1587.5</v>
      </c>
      <c r="N16">
        <f t="shared" si="24"/>
        <v>1065.5</v>
      </c>
      <c r="O16">
        <f t="shared" si="24"/>
        <v>697.5</v>
      </c>
      <c r="V16" t="s">
        <v>15</v>
      </c>
      <c r="W16" s="5">
        <f t="shared" ref="W16:AB16" si="25">IF(W11&gt;0,W15,0)</f>
        <v>369963.07500000001</v>
      </c>
      <c r="X16" s="5">
        <f t="shared" si="25"/>
        <v>149530.79999999999</v>
      </c>
      <c r="Y16" s="5">
        <f t="shared" si="25"/>
        <v>165169.20000000001</v>
      </c>
      <c r="Z16">
        <f t="shared" si="25"/>
        <v>84005.208333333328</v>
      </c>
      <c r="AA16">
        <f t="shared" si="25"/>
        <v>81092.16071428571</v>
      </c>
      <c r="AB16">
        <f t="shared" si="25"/>
        <v>34750.446428571428</v>
      </c>
      <c r="AD16">
        <f t="shared" si="10"/>
        <v>125</v>
      </c>
      <c r="AE16">
        <f t="shared" si="11"/>
        <v>9</v>
      </c>
      <c r="AF16">
        <f t="shared" si="12"/>
        <v>143</v>
      </c>
      <c r="AG16">
        <f t="shared" si="13"/>
        <v>2</v>
      </c>
      <c r="AH16">
        <f t="shared" si="14"/>
        <v>106</v>
      </c>
      <c r="AI16">
        <f t="shared" si="15"/>
        <v>51</v>
      </c>
      <c r="AJ16">
        <f t="shared" si="16"/>
        <v>0</v>
      </c>
      <c r="AM16">
        <f t="shared" si="4"/>
        <v>125</v>
      </c>
      <c r="AN16">
        <f t="shared" si="5"/>
        <v>9</v>
      </c>
      <c r="AO16">
        <f t="shared" si="6"/>
        <v>143</v>
      </c>
      <c r="AP16">
        <f t="shared" si="7"/>
        <v>2</v>
      </c>
      <c r="AQ16">
        <f t="shared" si="8"/>
        <v>106</v>
      </c>
      <c r="AR16">
        <f t="shared" si="9"/>
        <v>51</v>
      </c>
      <c r="AT16">
        <f t="shared" si="17"/>
        <v>125</v>
      </c>
    </row>
    <row r="17" spans="1:46" x14ac:dyDescent="0.25">
      <c r="A17" s="1">
        <v>8</v>
      </c>
      <c r="B17" s="1">
        <v>9.9700000000000006</v>
      </c>
      <c r="C17" s="1">
        <v>9.4700000000000006</v>
      </c>
      <c r="D17" s="1">
        <v>10.029999999999999</v>
      </c>
      <c r="E17" s="1">
        <v>9.5299999999999994</v>
      </c>
      <c r="F17" s="1">
        <v>9.41</v>
      </c>
      <c r="G17" s="1">
        <v>8.8800000000000008</v>
      </c>
      <c r="V17" t="s">
        <v>9</v>
      </c>
      <c r="W17">
        <f>SUM(W11:AB11)</f>
        <v>148</v>
      </c>
      <c r="AD17">
        <f t="shared" si="10"/>
        <v>112.5</v>
      </c>
      <c r="AE17">
        <f t="shared" si="11"/>
        <v>68.5</v>
      </c>
      <c r="AF17">
        <f t="shared" si="12"/>
        <v>115</v>
      </c>
      <c r="AG17">
        <f t="shared" si="13"/>
        <v>75</v>
      </c>
      <c r="AH17">
        <f t="shared" si="14"/>
        <v>58.5</v>
      </c>
      <c r="AI17">
        <f t="shared" si="15"/>
        <v>13.5</v>
      </c>
      <c r="AJ17">
        <f t="shared" si="16"/>
        <v>0</v>
      </c>
      <c r="AM17">
        <f t="shared" si="4"/>
        <v>112.5</v>
      </c>
      <c r="AN17">
        <f t="shared" si="5"/>
        <v>68.5</v>
      </c>
      <c r="AO17">
        <f t="shared" si="6"/>
        <v>115</v>
      </c>
      <c r="AP17">
        <f t="shared" si="7"/>
        <v>75</v>
      </c>
      <c r="AQ17">
        <f t="shared" si="8"/>
        <v>58.5</v>
      </c>
      <c r="AR17">
        <f t="shared" si="9"/>
        <v>13.5</v>
      </c>
      <c r="AT17">
        <f t="shared" si="17"/>
        <v>112.5</v>
      </c>
    </row>
    <row r="18" spans="1:46" x14ac:dyDescent="0.25">
      <c r="A18" s="1">
        <v>9</v>
      </c>
      <c r="B18" s="1">
        <v>10.5</v>
      </c>
      <c r="C18" s="1">
        <v>9.51</v>
      </c>
      <c r="D18" s="1">
        <v>9.65</v>
      </c>
      <c r="E18" s="1">
        <v>8.5500000000000007</v>
      </c>
      <c r="F18" s="1">
        <v>9.02</v>
      </c>
      <c r="G18" s="1">
        <v>9.15</v>
      </c>
      <c r="I18" t="s">
        <v>21</v>
      </c>
      <c r="J18">
        <f>W17</f>
        <v>148</v>
      </c>
      <c r="V18" t="s">
        <v>11</v>
      </c>
      <c r="W18">
        <f>COUNT(B10:G10)</f>
        <v>6</v>
      </c>
      <c r="AD18">
        <f t="shared" si="10"/>
        <v>134.5</v>
      </c>
      <c r="AE18">
        <f t="shared" si="11"/>
        <v>73</v>
      </c>
      <c r="AF18">
        <f t="shared" si="12"/>
        <v>90</v>
      </c>
      <c r="AG18">
        <f t="shared" si="13"/>
        <v>3</v>
      </c>
      <c r="AH18">
        <f t="shared" si="14"/>
        <v>20.5</v>
      </c>
      <c r="AI18">
        <f t="shared" si="15"/>
        <v>31.5</v>
      </c>
      <c r="AJ18">
        <f t="shared" si="16"/>
        <v>0</v>
      </c>
      <c r="AM18">
        <f t="shared" si="4"/>
        <v>134.5</v>
      </c>
      <c r="AN18">
        <f t="shared" si="5"/>
        <v>73</v>
      </c>
      <c r="AO18">
        <f t="shared" si="6"/>
        <v>90</v>
      </c>
      <c r="AP18">
        <f t="shared" si="7"/>
        <v>3</v>
      </c>
      <c r="AQ18">
        <f t="shared" si="8"/>
        <v>20.5</v>
      </c>
      <c r="AR18">
        <f t="shared" si="9"/>
        <v>31.5</v>
      </c>
      <c r="AT18">
        <f t="shared" si="17"/>
        <v>134.5</v>
      </c>
    </row>
    <row r="19" spans="1:46" x14ac:dyDescent="0.25">
      <c r="A19" s="1">
        <v>10</v>
      </c>
      <c r="B19" s="1">
        <v>10.87</v>
      </c>
      <c r="C19" s="1">
        <v>10.1</v>
      </c>
      <c r="D19" s="1">
        <v>9.4600000000000009</v>
      </c>
      <c r="E19" s="1">
        <v>9.1999999999999993</v>
      </c>
      <c r="F19" s="1">
        <v>9.4700000000000006</v>
      </c>
      <c r="G19" s="1">
        <v>9.6</v>
      </c>
      <c r="I19" t="s">
        <v>22</v>
      </c>
      <c r="J19">
        <f>W18</f>
        <v>6</v>
      </c>
      <c r="AD19">
        <f t="shared" si="10"/>
        <v>147</v>
      </c>
      <c r="AE19">
        <f t="shared" si="11"/>
        <v>122.5</v>
      </c>
      <c r="AF19">
        <f t="shared" si="12"/>
        <v>65</v>
      </c>
      <c r="AG19">
        <f t="shared" si="13"/>
        <v>36</v>
      </c>
      <c r="AH19">
        <f t="shared" si="14"/>
        <v>68.5</v>
      </c>
      <c r="AI19">
        <f t="shared" si="15"/>
        <v>85</v>
      </c>
      <c r="AJ19">
        <f t="shared" si="16"/>
        <v>0</v>
      </c>
      <c r="AM19">
        <f t="shared" si="4"/>
        <v>147</v>
      </c>
      <c r="AN19">
        <f t="shared" si="5"/>
        <v>122.5</v>
      </c>
      <c r="AO19">
        <f t="shared" si="6"/>
        <v>65</v>
      </c>
      <c r="AP19">
        <f t="shared" si="7"/>
        <v>36</v>
      </c>
      <c r="AQ19">
        <f t="shared" si="8"/>
        <v>68.5</v>
      </c>
      <c r="AR19">
        <f t="shared" si="9"/>
        <v>85</v>
      </c>
      <c r="AT19">
        <f t="shared" si="17"/>
        <v>147</v>
      </c>
    </row>
    <row r="20" spans="1:46" x14ac:dyDescent="0.25">
      <c r="A20" s="1">
        <v>11</v>
      </c>
      <c r="B20" s="1">
        <v>10.48</v>
      </c>
      <c r="C20" s="1">
        <v>10.039999999999999</v>
      </c>
      <c r="D20" s="1">
        <v>10.29</v>
      </c>
      <c r="E20" s="1">
        <v>8.9600000000000009</v>
      </c>
      <c r="F20" s="1">
        <v>9.06</v>
      </c>
      <c r="G20" s="1">
        <v>9.7100000000000009</v>
      </c>
      <c r="I20" t="s">
        <v>23</v>
      </c>
      <c r="J20">
        <f>J19-1</f>
        <v>5</v>
      </c>
      <c r="V20" t="s">
        <v>12</v>
      </c>
      <c r="W20">
        <f>12/(W17*(W17+1))</f>
        <v>5.4416832940322869E-4</v>
      </c>
      <c r="AD20">
        <f t="shared" si="10"/>
        <v>133</v>
      </c>
      <c r="AE20">
        <f t="shared" si="11"/>
        <v>117</v>
      </c>
      <c r="AF20">
        <f t="shared" si="12"/>
        <v>128.5</v>
      </c>
      <c r="AG20">
        <f t="shared" si="13"/>
        <v>17</v>
      </c>
      <c r="AH20">
        <f t="shared" si="14"/>
        <v>24</v>
      </c>
      <c r="AI20">
        <f t="shared" si="15"/>
        <v>93.5</v>
      </c>
      <c r="AJ20">
        <f t="shared" si="16"/>
        <v>0</v>
      </c>
      <c r="AM20">
        <f t="shared" si="4"/>
        <v>133</v>
      </c>
      <c r="AN20">
        <f t="shared" si="5"/>
        <v>117</v>
      </c>
      <c r="AO20">
        <f t="shared" si="6"/>
        <v>128.5</v>
      </c>
      <c r="AP20">
        <f t="shared" si="7"/>
        <v>17</v>
      </c>
      <c r="AQ20">
        <f t="shared" si="8"/>
        <v>24</v>
      </c>
      <c r="AR20">
        <f t="shared" si="9"/>
        <v>93.5</v>
      </c>
      <c r="AT20">
        <f t="shared" si="17"/>
        <v>133</v>
      </c>
    </row>
    <row r="21" spans="1:46" x14ac:dyDescent="0.25">
      <c r="A21" s="1">
        <v>12</v>
      </c>
      <c r="B21" s="1">
        <v>10.5</v>
      </c>
      <c r="C21" s="1">
        <v>9.64</v>
      </c>
      <c r="D21" s="1">
        <v>9.59</v>
      </c>
      <c r="E21" s="1">
        <v>9.9</v>
      </c>
      <c r="F21" s="1">
        <v>9.59</v>
      </c>
      <c r="G21" s="1">
        <v>10.1</v>
      </c>
      <c r="V21" t="s">
        <v>16</v>
      </c>
      <c r="W21">
        <f>SUM(W16:AB16)</f>
        <v>884510.89047619049</v>
      </c>
      <c r="Y21" s="1"/>
      <c r="Z21" s="1"/>
      <c r="AA21" s="1"/>
      <c r="AB21" s="1"/>
      <c r="AC21" s="1"/>
      <c r="AD21">
        <f t="shared" si="10"/>
        <v>134.5</v>
      </c>
      <c r="AE21">
        <f t="shared" si="11"/>
        <v>88.5</v>
      </c>
      <c r="AF21">
        <f t="shared" si="12"/>
        <v>81</v>
      </c>
      <c r="AG21">
        <f t="shared" si="13"/>
        <v>110</v>
      </c>
      <c r="AH21">
        <f t="shared" si="14"/>
        <v>81</v>
      </c>
      <c r="AI21">
        <f t="shared" si="15"/>
        <v>122.5</v>
      </c>
      <c r="AJ21">
        <f t="shared" si="16"/>
        <v>0</v>
      </c>
      <c r="AM21">
        <f t="shared" si="4"/>
        <v>134.5</v>
      </c>
      <c r="AN21">
        <f t="shared" si="5"/>
        <v>88.5</v>
      </c>
      <c r="AO21">
        <f t="shared" si="6"/>
        <v>81</v>
      </c>
      <c r="AP21">
        <f t="shared" si="7"/>
        <v>110</v>
      </c>
      <c r="AQ21">
        <f t="shared" si="8"/>
        <v>81</v>
      </c>
      <c r="AR21">
        <f t="shared" si="9"/>
        <v>122.5</v>
      </c>
      <c r="AT21">
        <f t="shared" si="17"/>
        <v>134.5</v>
      </c>
    </row>
    <row r="22" spans="1:46" ht="15.75" x14ac:dyDescent="0.25">
      <c r="A22" s="1">
        <v>13</v>
      </c>
      <c r="B22" s="1">
        <v>10.54</v>
      </c>
      <c r="C22" s="1">
        <v>9.57</v>
      </c>
      <c r="D22" s="1">
        <v>10.050000000000001</v>
      </c>
      <c r="E22" s="1">
        <v>9.83</v>
      </c>
      <c r="F22" s="1">
        <v>9.24</v>
      </c>
      <c r="G22" s="1">
        <v>9.44</v>
      </c>
      <c r="I22" s="13" t="s">
        <v>24</v>
      </c>
      <c r="J22" s="14">
        <f>W24</f>
        <v>34.322813609390778</v>
      </c>
      <c r="L22" s="11" t="str">
        <f>IF(W25&lt;0.05,"Result is statistically significant. Reject the null hypothesisis that the groups have been drawn from the same population.","Result is not statistically significant. Accept the null hypothesis that the groups have been drawn from the same population.")</f>
        <v>Result is statistically significant. Reject the null hypothesisis that the groups have been drawn from the same population.</v>
      </c>
      <c r="M22" s="11"/>
      <c r="N22" s="11"/>
      <c r="O22" s="11"/>
      <c r="P22" s="11"/>
      <c r="V22" t="s">
        <v>13</v>
      </c>
      <c r="W22">
        <f>3*(W17+1)</f>
        <v>447</v>
      </c>
      <c r="Y22" s="1"/>
      <c r="Z22" s="1"/>
      <c r="AA22" s="1"/>
      <c r="AB22" s="1"/>
      <c r="AC22" s="1"/>
      <c r="AD22">
        <f t="shared" si="10"/>
        <v>138.5</v>
      </c>
      <c r="AE22">
        <f t="shared" si="11"/>
        <v>76</v>
      </c>
      <c r="AF22">
        <f t="shared" si="12"/>
        <v>118</v>
      </c>
      <c r="AG22">
        <f t="shared" si="13"/>
        <v>104</v>
      </c>
      <c r="AH22">
        <f t="shared" si="14"/>
        <v>40.5</v>
      </c>
      <c r="AI22">
        <f t="shared" si="15"/>
        <v>62.5</v>
      </c>
      <c r="AJ22">
        <f t="shared" si="16"/>
        <v>0</v>
      </c>
      <c r="AM22">
        <f t="shared" si="4"/>
        <v>138.5</v>
      </c>
      <c r="AN22">
        <f t="shared" si="5"/>
        <v>76</v>
      </c>
      <c r="AO22">
        <f t="shared" si="6"/>
        <v>118</v>
      </c>
      <c r="AP22">
        <f t="shared" si="7"/>
        <v>104</v>
      </c>
      <c r="AQ22">
        <f t="shared" si="8"/>
        <v>40.5</v>
      </c>
      <c r="AR22">
        <f t="shared" si="9"/>
        <v>62.5</v>
      </c>
      <c r="AT22">
        <f t="shared" si="17"/>
        <v>138.5</v>
      </c>
    </row>
    <row r="23" spans="1:46" ht="15.75" x14ac:dyDescent="0.25">
      <c r="A23" s="1">
        <v>14</v>
      </c>
      <c r="B23" s="1">
        <v>10.63</v>
      </c>
      <c r="C23" s="1">
        <v>9.2200000000000006</v>
      </c>
      <c r="D23" s="1">
        <v>9.11</v>
      </c>
      <c r="E23" s="1">
        <v>9.3699999999999992</v>
      </c>
      <c r="F23" s="1">
        <v>9.74</v>
      </c>
      <c r="G23" s="1">
        <v>9.34</v>
      </c>
      <c r="I23" s="15"/>
      <c r="J23" s="16"/>
      <c r="L23" s="11"/>
      <c r="M23" s="11"/>
      <c r="N23" s="11"/>
      <c r="O23" s="11"/>
      <c r="P23" s="11"/>
      <c r="Y23" s="1"/>
      <c r="Z23" s="1"/>
      <c r="AA23" s="1"/>
      <c r="AB23" s="1"/>
      <c r="AC23" s="1"/>
      <c r="AD23">
        <f t="shared" si="10"/>
        <v>142</v>
      </c>
      <c r="AE23">
        <f t="shared" si="11"/>
        <v>38.5</v>
      </c>
      <c r="AF23">
        <f t="shared" si="12"/>
        <v>27.5</v>
      </c>
      <c r="AG23">
        <f t="shared" si="13"/>
        <v>57</v>
      </c>
      <c r="AH23">
        <f t="shared" si="14"/>
        <v>98.5</v>
      </c>
      <c r="AI23">
        <f t="shared" si="15"/>
        <v>53.5</v>
      </c>
      <c r="AJ23">
        <f t="shared" si="16"/>
        <v>0</v>
      </c>
      <c r="AM23">
        <f t="shared" si="4"/>
        <v>142</v>
      </c>
      <c r="AN23">
        <f t="shared" si="5"/>
        <v>38.5</v>
      </c>
      <c r="AO23">
        <f t="shared" si="6"/>
        <v>27.5</v>
      </c>
      <c r="AP23">
        <f t="shared" si="7"/>
        <v>57</v>
      </c>
      <c r="AQ23">
        <f t="shared" si="8"/>
        <v>98.5</v>
      </c>
      <c r="AR23">
        <f t="shared" si="9"/>
        <v>53.5</v>
      </c>
      <c r="AT23">
        <f t="shared" si="17"/>
        <v>142</v>
      </c>
    </row>
    <row r="24" spans="1:46" ht="15.75" x14ac:dyDescent="0.25">
      <c r="A24" s="1">
        <v>15</v>
      </c>
      <c r="B24" s="1">
        <v>9.9700000000000006</v>
      </c>
      <c r="C24" s="1">
        <v>9.7200000000000006</v>
      </c>
      <c r="D24" s="1">
        <v>9.1199999999999992</v>
      </c>
      <c r="E24" s="1">
        <v>10.09</v>
      </c>
      <c r="F24" s="1"/>
      <c r="G24" s="1"/>
      <c r="I24" s="17" t="s">
        <v>25</v>
      </c>
      <c r="J24" s="18" t="str">
        <f>X25</f>
        <v>&lt;0.001</v>
      </c>
      <c r="L24" s="11"/>
      <c r="M24" s="11"/>
      <c r="N24" s="11"/>
      <c r="O24" s="11"/>
      <c r="P24" s="11"/>
      <c r="V24" t="s">
        <v>17</v>
      </c>
      <c r="W24" s="4">
        <f>(W20*W21)-W22</f>
        <v>34.322813609390778</v>
      </c>
      <c r="Y24" s="1" t="s">
        <v>32</v>
      </c>
      <c r="AA24" s="1">
        <f>(W17*(W17+1))/12</f>
        <v>1837.6666666666667</v>
      </c>
      <c r="AB24" s="1"/>
      <c r="AC24" s="1"/>
      <c r="AD24">
        <f t="shared" si="10"/>
        <v>112.5</v>
      </c>
      <c r="AE24">
        <f t="shared" si="11"/>
        <v>95.5</v>
      </c>
      <c r="AF24">
        <f t="shared" si="12"/>
        <v>29.5</v>
      </c>
      <c r="AG24">
        <f t="shared" si="13"/>
        <v>120</v>
      </c>
      <c r="AH24">
        <f t="shared" si="14"/>
        <v>0</v>
      </c>
      <c r="AI24">
        <f t="shared" si="15"/>
        <v>0</v>
      </c>
      <c r="AJ24">
        <f t="shared" si="16"/>
        <v>0</v>
      </c>
      <c r="AM24">
        <f t="shared" si="4"/>
        <v>112.5</v>
      </c>
      <c r="AN24">
        <f t="shared" si="5"/>
        <v>95.5</v>
      </c>
      <c r="AO24">
        <f t="shared" si="6"/>
        <v>29.5</v>
      </c>
      <c r="AP24">
        <f t="shared" si="7"/>
        <v>120</v>
      </c>
      <c r="AQ24" t="e">
        <f t="shared" si="8"/>
        <v>#N/A</v>
      </c>
      <c r="AR24" t="e">
        <f t="shared" si="9"/>
        <v>#N/A</v>
      </c>
      <c r="AT24">
        <f t="shared" si="17"/>
        <v>112.5</v>
      </c>
    </row>
    <row r="25" spans="1:46" x14ac:dyDescent="0.25">
      <c r="A25" s="1">
        <v>16</v>
      </c>
      <c r="B25" s="1">
        <v>10.32</v>
      </c>
      <c r="C25" s="1">
        <v>9.6</v>
      </c>
      <c r="D25" s="1">
        <v>9.06</v>
      </c>
      <c r="E25" s="1">
        <v>9.1999999999999993</v>
      </c>
      <c r="F25" s="1"/>
      <c r="G25" s="1"/>
      <c r="V25" t="s">
        <v>19</v>
      </c>
      <c r="W25" s="4">
        <f>_xlfn.CHISQ.DIST.RT(W24,W18-1)</f>
        <v>2.0533781040209991E-6</v>
      </c>
      <c r="X25" t="str">
        <f>IF(W25&gt;0.001,W25,"&lt;0.001")</f>
        <v>&lt;0.001</v>
      </c>
      <c r="Y25" s="1"/>
      <c r="Z25" s="1"/>
      <c r="AA25" s="1"/>
      <c r="AB25" s="1"/>
      <c r="AC25" s="1"/>
      <c r="AD25">
        <f t="shared" si="10"/>
        <v>131</v>
      </c>
      <c r="AE25">
        <f t="shared" si="11"/>
        <v>85</v>
      </c>
      <c r="AF25">
        <f t="shared" si="12"/>
        <v>24</v>
      </c>
      <c r="AG25">
        <f t="shared" si="13"/>
        <v>36</v>
      </c>
      <c r="AH25">
        <f t="shared" si="14"/>
        <v>0</v>
      </c>
      <c r="AI25">
        <f t="shared" si="15"/>
        <v>0</v>
      </c>
      <c r="AJ25">
        <f t="shared" si="16"/>
        <v>0</v>
      </c>
      <c r="AM25">
        <f t="shared" si="4"/>
        <v>131</v>
      </c>
      <c r="AN25">
        <f t="shared" si="5"/>
        <v>85</v>
      </c>
      <c r="AO25">
        <f t="shared" si="6"/>
        <v>24</v>
      </c>
      <c r="AP25">
        <f t="shared" si="7"/>
        <v>36</v>
      </c>
      <c r="AQ25" t="e">
        <f t="shared" si="8"/>
        <v>#N/A</v>
      </c>
      <c r="AR25" t="e">
        <f t="shared" si="9"/>
        <v>#N/A</v>
      </c>
      <c r="AT25">
        <f t="shared" si="17"/>
        <v>131</v>
      </c>
    </row>
    <row r="26" spans="1:46" x14ac:dyDescent="0.25">
      <c r="A26" s="1">
        <v>17</v>
      </c>
      <c r="B26" s="1">
        <v>10.65</v>
      </c>
      <c r="C26" s="1">
        <v>9.32</v>
      </c>
      <c r="D26" s="1">
        <v>9.6999999999999993</v>
      </c>
      <c r="E26" s="1">
        <v>8.59</v>
      </c>
      <c r="F26" s="1"/>
      <c r="G26" s="1"/>
      <c r="W26" t="str">
        <f t="shared" ref="W26:AB26" si="26">W31</f>
        <v>A</v>
      </c>
      <c r="X26" t="str">
        <f t="shared" si="26"/>
        <v>B</v>
      </c>
      <c r="Y26" t="str">
        <f t="shared" si="26"/>
        <v>C</v>
      </c>
      <c r="Z26" t="str">
        <f t="shared" si="26"/>
        <v>D</v>
      </c>
      <c r="AA26" t="str">
        <f t="shared" si="26"/>
        <v>E</v>
      </c>
      <c r="AB26" t="str">
        <f t="shared" si="26"/>
        <v>F</v>
      </c>
      <c r="AC26" s="1"/>
      <c r="AD26">
        <f t="shared" si="10"/>
        <v>144.5</v>
      </c>
      <c r="AE26">
        <f t="shared" si="11"/>
        <v>48.5</v>
      </c>
      <c r="AF26">
        <f t="shared" si="12"/>
        <v>91.5</v>
      </c>
      <c r="AG26">
        <f t="shared" si="13"/>
        <v>4.5</v>
      </c>
      <c r="AH26">
        <f t="shared" si="14"/>
        <v>0</v>
      </c>
      <c r="AI26">
        <f t="shared" si="15"/>
        <v>0</v>
      </c>
      <c r="AJ26">
        <f t="shared" si="16"/>
        <v>0</v>
      </c>
      <c r="AM26">
        <f t="shared" si="4"/>
        <v>144.5</v>
      </c>
      <c r="AN26">
        <f t="shared" si="5"/>
        <v>48.5</v>
      </c>
      <c r="AO26">
        <f t="shared" si="6"/>
        <v>91.5</v>
      </c>
      <c r="AP26">
        <f t="shared" si="7"/>
        <v>4.5</v>
      </c>
      <c r="AQ26" t="e">
        <f t="shared" si="8"/>
        <v>#N/A</v>
      </c>
      <c r="AR26" t="e">
        <f t="shared" si="9"/>
        <v>#N/A</v>
      </c>
      <c r="AT26">
        <f t="shared" si="17"/>
        <v>144.5</v>
      </c>
    </row>
    <row r="27" spans="1:46" x14ac:dyDescent="0.25">
      <c r="A27" s="1">
        <v>18</v>
      </c>
      <c r="B27" s="1">
        <v>10.35</v>
      </c>
      <c r="C27" s="1">
        <v>9.32</v>
      </c>
      <c r="D27" s="1">
        <v>10.210000000000001</v>
      </c>
      <c r="E27" s="1">
        <v>9.2799999999999994</v>
      </c>
      <c r="F27" s="1"/>
      <c r="G27" s="1"/>
      <c r="J27" s="22" t="s">
        <v>50</v>
      </c>
      <c r="K27" s="23"/>
      <c r="L27" s="23"/>
      <c r="M27" s="23"/>
      <c r="N27" s="23"/>
      <c r="O27" s="23"/>
      <c r="P27" s="24"/>
      <c r="V27" t="s">
        <v>29</v>
      </c>
      <c r="W27">
        <f>1/W11</f>
        <v>3.3333333333333333E-2</v>
      </c>
      <c r="X27">
        <f t="shared" ref="X27:AB27" si="27">1/X11</f>
        <v>3.3333333333333333E-2</v>
      </c>
      <c r="Y27">
        <f t="shared" si="27"/>
        <v>3.3333333333333333E-2</v>
      </c>
      <c r="Z27">
        <f t="shared" si="27"/>
        <v>3.3333333333333333E-2</v>
      </c>
      <c r="AA27">
        <f t="shared" si="27"/>
        <v>7.1428571428571425E-2</v>
      </c>
      <c r="AB27">
        <f t="shared" si="27"/>
        <v>7.1428571428571425E-2</v>
      </c>
      <c r="AC27" s="1"/>
      <c r="AD27">
        <f t="shared" si="10"/>
        <v>132</v>
      </c>
      <c r="AE27">
        <f t="shared" si="11"/>
        <v>48.5</v>
      </c>
      <c r="AF27">
        <f t="shared" si="12"/>
        <v>126.5</v>
      </c>
      <c r="AG27">
        <f t="shared" si="13"/>
        <v>44</v>
      </c>
      <c r="AH27">
        <f t="shared" si="14"/>
        <v>0</v>
      </c>
      <c r="AI27">
        <f t="shared" si="15"/>
        <v>0</v>
      </c>
      <c r="AJ27">
        <f t="shared" si="16"/>
        <v>0</v>
      </c>
      <c r="AM27">
        <f>_xlfn.RANK.AVG(B27,$B$10:$G$109,1)</f>
        <v>132</v>
      </c>
      <c r="AN27">
        <f t="shared" si="5"/>
        <v>48.5</v>
      </c>
      <c r="AO27">
        <f t="shared" si="6"/>
        <v>126.5</v>
      </c>
      <c r="AP27">
        <f t="shared" si="7"/>
        <v>44</v>
      </c>
      <c r="AQ27" t="e">
        <f t="shared" si="8"/>
        <v>#N/A</v>
      </c>
      <c r="AR27" t="e">
        <f t="shared" si="9"/>
        <v>#N/A</v>
      </c>
      <c r="AT27">
        <f t="shared" si="17"/>
        <v>132</v>
      </c>
    </row>
    <row r="28" spans="1:46" x14ac:dyDescent="0.25">
      <c r="A28" s="1">
        <v>19</v>
      </c>
      <c r="B28" s="1">
        <v>10.56</v>
      </c>
      <c r="C28" s="1">
        <v>9.64</v>
      </c>
      <c r="D28" s="1">
        <v>9.59</v>
      </c>
      <c r="E28" s="1">
        <v>8.8800000000000008</v>
      </c>
      <c r="F28" s="1"/>
      <c r="G28" s="1"/>
      <c r="J28" s="25" t="str">
        <f>V49</f>
        <v>mean diffefference in ranks (upper) and Dunns test scores (lower)</v>
      </c>
      <c r="K28" s="26"/>
      <c r="L28" s="26"/>
      <c r="M28" s="26"/>
      <c r="N28" s="26"/>
      <c r="O28" s="26"/>
      <c r="P28" s="27"/>
      <c r="V28" t="s">
        <v>29</v>
      </c>
      <c r="W28">
        <f>IF(W11&gt;0,W27,0)</f>
        <v>3.3333333333333333E-2</v>
      </c>
      <c r="X28">
        <f t="shared" ref="X28:AB28" si="28">IF(X11&gt;0,X27,0)</f>
        <v>3.3333333333333333E-2</v>
      </c>
      <c r="Y28">
        <f t="shared" si="28"/>
        <v>3.3333333333333333E-2</v>
      </c>
      <c r="Z28">
        <f t="shared" si="28"/>
        <v>3.3333333333333333E-2</v>
      </c>
      <c r="AA28">
        <f t="shared" si="28"/>
        <v>7.1428571428571425E-2</v>
      </c>
      <c r="AB28">
        <f t="shared" si="28"/>
        <v>7.1428571428571425E-2</v>
      </c>
      <c r="AC28" s="1"/>
      <c r="AD28">
        <f t="shared" si="10"/>
        <v>141</v>
      </c>
      <c r="AE28">
        <f t="shared" si="11"/>
        <v>88.5</v>
      </c>
      <c r="AF28">
        <f t="shared" si="12"/>
        <v>81</v>
      </c>
      <c r="AG28">
        <f t="shared" si="13"/>
        <v>13.5</v>
      </c>
      <c r="AH28">
        <f t="shared" si="14"/>
        <v>0</v>
      </c>
      <c r="AI28">
        <f t="shared" si="15"/>
        <v>0</v>
      </c>
      <c r="AJ28">
        <f t="shared" si="16"/>
        <v>0</v>
      </c>
      <c r="AM28">
        <f t="shared" si="4"/>
        <v>141</v>
      </c>
      <c r="AN28">
        <f t="shared" si="5"/>
        <v>88.5</v>
      </c>
      <c r="AO28">
        <f t="shared" si="6"/>
        <v>81</v>
      </c>
      <c r="AP28">
        <f t="shared" si="7"/>
        <v>13.5</v>
      </c>
      <c r="AQ28" t="e">
        <f t="shared" si="8"/>
        <v>#N/A</v>
      </c>
      <c r="AR28" t="e">
        <f t="shared" si="9"/>
        <v>#N/A</v>
      </c>
      <c r="AT28">
        <f t="shared" si="17"/>
        <v>141</v>
      </c>
    </row>
    <row r="29" spans="1:46" x14ac:dyDescent="0.25">
      <c r="A29" s="1">
        <v>20</v>
      </c>
      <c r="B29" s="1">
        <v>9.2200000000000006</v>
      </c>
      <c r="C29" s="1">
        <v>9.4700000000000006</v>
      </c>
      <c r="D29" s="1">
        <v>9.35</v>
      </c>
      <c r="E29" s="1">
        <v>9.4700000000000006</v>
      </c>
      <c r="F29" s="1"/>
      <c r="G29" s="1"/>
      <c r="J29" s="28"/>
      <c r="K29" s="29" t="str">
        <f>W50</f>
        <v>A</v>
      </c>
      <c r="L29" s="29" t="str">
        <f>X50</f>
        <v>B</v>
      </c>
      <c r="M29" s="29" t="str">
        <f>Y50</f>
        <v>C</v>
      </c>
      <c r="N29" s="29" t="str">
        <f>Z50</f>
        <v>D</v>
      </c>
      <c r="O29" s="29" t="str">
        <f>AA50</f>
        <v>E</v>
      </c>
      <c r="P29" s="30" t="str">
        <f>AB50</f>
        <v>F</v>
      </c>
      <c r="AC29" s="1"/>
      <c r="AD29">
        <f t="shared" si="10"/>
        <v>38.5</v>
      </c>
      <c r="AE29">
        <f t="shared" si="11"/>
        <v>68.5</v>
      </c>
      <c r="AF29">
        <f t="shared" si="12"/>
        <v>55.5</v>
      </c>
      <c r="AG29">
        <f t="shared" si="13"/>
        <v>68.5</v>
      </c>
      <c r="AH29">
        <f t="shared" si="14"/>
        <v>0</v>
      </c>
      <c r="AI29">
        <f t="shared" si="15"/>
        <v>0</v>
      </c>
      <c r="AJ29">
        <f t="shared" si="16"/>
        <v>0</v>
      </c>
      <c r="AM29">
        <f t="shared" si="4"/>
        <v>38.5</v>
      </c>
      <c r="AN29">
        <f t="shared" si="5"/>
        <v>68.5</v>
      </c>
      <c r="AO29">
        <f t="shared" si="6"/>
        <v>55.5</v>
      </c>
      <c r="AP29">
        <f t="shared" si="7"/>
        <v>68.5</v>
      </c>
      <c r="AQ29" t="e">
        <f t="shared" si="8"/>
        <v>#N/A</v>
      </c>
      <c r="AR29" t="e">
        <f t="shared" si="9"/>
        <v>#N/A</v>
      </c>
      <c r="AT29">
        <f t="shared" si="17"/>
        <v>38.5</v>
      </c>
    </row>
    <row r="30" spans="1:46" x14ac:dyDescent="0.25">
      <c r="A30" s="1">
        <v>21</v>
      </c>
      <c r="B30" s="1">
        <v>10.55</v>
      </c>
      <c r="C30" s="1">
        <v>8.99</v>
      </c>
      <c r="D30" s="1">
        <v>9.74</v>
      </c>
      <c r="E30" s="1">
        <v>9.16</v>
      </c>
      <c r="F30" s="1"/>
      <c r="G30" s="1"/>
      <c r="J30" s="31" t="str">
        <f>V51</f>
        <v>A</v>
      </c>
      <c r="K30" s="32"/>
      <c r="L30" s="32">
        <f>X51</f>
        <v>40.450000000000003</v>
      </c>
      <c r="M30" s="32">
        <f>Y51</f>
        <v>36.849999999999994</v>
      </c>
      <c r="N30" s="32">
        <f>Z51</f>
        <v>58.133333333333333</v>
      </c>
      <c r="O30" s="32">
        <f>AA51</f>
        <v>34.942857142857136</v>
      </c>
      <c r="P30" s="33">
        <f>AB51</f>
        <v>61.228571428571428</v>
      </c>
      <c r="X30" t="s">
        <v>28</v>
      </c>
      <c r="AC30" s="1"/>
      <c r="AD30">
        <f t="shared" si="10"/>
        <v>140</v>
      </c>
      <c r="AE30">
        <f t="shared" si="11"/>
        <v>18</v>
      </c>
      <c r="AF30">
        <f t="shared" si="12"/>
        <v>98.5</v>
      </c>
      <c r="AG30">
        <f t="shared" si="13"/>
        <v>33.5</v>
      </c>
      <c r="AH30">
        <f t="shared" si="14"/>
        <v>0</v>
      </c>
      <c r="AI30">
        <f t="shared" si="15"/>
        <v>0</v>
      </c>
      <c r="AJ30">
        <f t="shared" si="16"/>
        <v>0</v>
      </c>
      <c r="AM30">
        <f t="shared" si="4"/>
        <v>140</v>
      </c>
      <c r="AN30">
        <f t="shared" si="5"/>
        <v>18</v>
      </c>
      <c r="AO30">
        <f t="shared" si="6"/>
        <v>98.5</v>
      </c>
      <c r="AP30">
        <f t="shared" si="7"/>
        <v>33.5</v>
      </c>
      <c r="AQ30" t="e">
        <f t="shared" si="8"/>
        <v>#N/A</v>
      </c>
      <c r="AR30" t="e">
        <f t="shared" si="9"/>
        <v>#N/A</v>
      </c>
    </row>
    <row r="31" spans="1:46" x14ac:dyDescent="0.25">
      <c r="A31" s="1">
        <v>22</v>
      </c>
      <c r="B31" s="1">
        <v>10.29</v>
      </c>
      <c r="C31" s="1">
        <v>9.48</v>
      </c>
      <c r="D31" s="1">
        <v>10.029999999999999</v>
      </c>
      <c r="E31" s="1">
        <v>9.02</v>
      </c>
      <c r="F31" s="1"/>
      <c r="G31" s="1"/>
      <c r="J31" s="31" t="str">
        <f>V52</f>
        <v>B</v>
      </c>
      <c r="K31" s="32">
        <f>W52</f>
        <v>3.6545237329720264</v>
      </c>
      <c r="L31" s="32"/>
      <c r="M31" s="32">
        <f>Y52</f>
        <v>3.6000000000000085</v>
      </c>
      <c r="N31" s="32">
        <f>Z52</f>
        <v>17.68333333333333</v>
      </c>
      <c r="O31" s="32">
        <f>AA52</f>
        <v>5.5071428571428669</v>
      </c>
      <c r="P31" s="33">
        <f>AB52</f>
        <v>20.778571428571425</v>
      </c>
      <c r="W31" t="str">
        <f t="shared" ref="W31:AB31" si="29">W9</f>
        <v>A</v>
      </c>
      <c r="X31" t="str">
        <f t="shared" si="29"/>
        <v>B</v>
      </c>
      <c r="Y31" t="str">
        <f t="shared" si="29"/>
        <v>C</v>
      </c>
      <c r="Z31" t="str">
        <f t="shared" si="29"/>
        <v>D</v>
      </c>
      <c r="AA31" t="str">
        <f t="shared" si="29"/>
        <v>E</v>
      </c>
      <c r="AB31" t="str">
        <f t="shared" si="29"/>
        <v>F</v>
      </c>
      <c r="AC31" s="1"/>
      <c r="AD31">
        <f t="shared" si="10"/>
        <v>128.5</v>
      </c>
      <c r="AE31">
        <f t="shared" si="11"/>
        <v>72</v>
      </c>
      <c r="AF31">
        <f t="shared" si="12"/>
        <v>115</v>
      </c>
      <c r="AG31">
        <f t="shared" si="13"/>
        <v>20.5</v>
      </c>
      <c r="AH31">
        <f t="shared" si="14"/>
        <v>0</v>
      </c>
      <c r="AI31">
        <f t="shared" si="15"/>
        <v>0</v>
      </c>
      <c r="AJ31">
        <f t="shared" si="16"/>
        <v>0</v>
      </c>
      <c r="AM31">
        <f t="shared" si="4"/>
        <v>128.5</v>
      </c>
      <c r="AN31">
        <f t="shared" si="5"/>
        <v>72</v>
      </c>
      <c r="AO31">
        <f t="shared" si="6"/>
        <v>115</v>
      </c>
      <c r="AP31">
        <f t="shared" si="7"/>
        <v>20.5</v>
      </c>
      <c r="AQ31" t="e">
        <f t="shared" si="8"/>
        <v>#N/A</v>
      </c>
      <c r="AR31" t="e">
        <f t="shared" si="9"/>
        <v>#N/A</v>
      </c>
    </row>
    <row r="32" spans="1:46" x14ac:dyDescent="0.25">
      <c r="A32" s="1">
        <v>23</v>
      </c>
      <c r="B32" s="1">
        <v>9.52</v>
      </c>
      <c r="C32" s="1">
        <v>8.52</v>
      </c>
      <c r="D32" s="1">
        <v>9.86</v>
      </c>
      <c r="E32" s="1">
        <v>9.33</v>
      </c>
      <c r="F32" s="1"/>
      <c r="G32" s="1"/>
      <c r="J32" s="31" t="str">
        <f>V53</f>
        <v>C</v>
      </c>
      <c r="K32" s="32">
        <f>W53</f>
        <v>3.3292756380721666</v>
      </c>
      <c r="L32" s="32">
        <f>X53</f>
        <v>0.32524809489985973</v>
      </c>
      <c r="M32" s="32"/>
      <c r="N32" s="32">
        <f>Z53</f>
        <v>21.283333333333339</v>
      </c>
      <c r="O32" s="32">
        <f>AA53</f>
        <v>1.9071428571428584</v>
      </c>
      <c r="P32" s="33">
        <f>AB53</f>
        <v>24.378571428571433</v>
      </c>
      <c r="V32" s="2" t="str">
        <f>W31</f>
        <v>A</v>
      </c>
      <c r="X32">
        <f>ABS(W14-X14)</f>
        <v>40.450000000000003</v>
      </c>
      <c r="Y32">
        <f>ABS(W14-Y14)</f>
        <v>36.849999999999994</v>
      </c>
      <c r="Z32">
        <f>ABS(W14-Z14)</f>
        <v>58.133333333333333</v>
      </c>
      <c r="AA32">
        <f>ABS(W14-AA14)</f>
        <v>34.942857142857136</v>
      </c>
      <c r="AB32">
        <f>ABS(W14-AB14)</f>
        <v>61.228571428571428</v>
      </c>
      <c r="AC32" s="1"/>
      <c r="AD32">
        <f t="shared" si="10"/>
        <v>74</v>
      </c>
      <c r="AE32">
        <f t="shared" si="11"/>
        <v>1</v>
      </c>
      <c r="AF32">
        <f t="shared" si="12"/>
        <v>106</v>
      </c>
      <c r="AG32">
        <f t="shared" si="13"/>
        <v>51</v>
      </c>
      <c r="AH32">
        <f t="shared" si="14"/>
        <v>0</v>
      </c>
      <c r="AI32">
        <f t="shared" si="15"/>
        <v>0</v>
      </c>
      <c r="AJ32">
        <f t="shared" si="16"/>
        <v>0</v>
      </c>
      <c r="AM32">
        <f t="shared" si="4"/>
        <v>74</v>
      </c>
      <c r="AN32">
        <f t="shared" si="5"/>
        <v>1</v>
      </c>
      <c r="AO32">
        <f t="shared" si="6"/>
        <v>106</v>
      </c>
      <c r="AP32">
        <f t="shared" si="7"/>
        <v>51</v>
      </c>
      <c r="AQ32" t="e">
        <f t="shared" si="8"/>
        <v>#N/A</v>
      </c>
      <c r="AR32" t="e">
        <f t="shared" si="9"/>
        <v>#N/A</v>
      </c>
    </row>
    <row r="33" spans="1:44" x14ac:dyDescent="0.25">
      <c r="A33" s="1">
        <v>24</v>
      </c>
      <c r="B33" s="1">
        <v>9.8699999999999992</v>
      </c>
      <c r="C33" s="1">
        <v>8.61</v>
      </c>
      <c r="D33" s="1">
        <v>9.41</v>
      </c>
      <c r="E33" s="1">
        <v>8.8800000000000008</v>
      </c>
      <c r="F33" s="1"/>
      <c r="G33" s="1"/>
      <c r="J33" s="31" t="str">
        <f>V54</f>
        <v>D</v>
      </c>
      <c r="K33" s="32">
        <f>W54</f>
        <v>5.2521544213458702</v>
      </c>
      <c r="L33" s="32">
        <f>X54</f>
        <v>1.5976306883738438</v>
      </c>
      <c r="M33" s="32">
        <f>Y54</f>
        <v>1.9228787832737035</v>
      </c>
      <c r="N33" s="32"/>
      <c r="O33" s="32">
        <f>AA54</f>
        <v>23.190476190476197</v>
      </c>
      <c r="P33" s="33">
        <f>AB54</f>
        <v>3.0952380952380949</v>
      </c>
      <c r="V33" s="2" t="str">
        <f>X31</f>
        <v>B</v>
      </c>
      <c r="W33" s="5">
        <f>(AA24*(W28+X28))^0.5</f>
        <v>11.068473748042733</v>
      </c>
      <c r="Y33" s="1">
        <f>ABS(X14-Y14)</f>
        <v>3.6000000000000085</v>
      </c>
      <c r="Z33" s="1">
        <f>ABS(X14-Z14)</f>
        <v>17.68333333333333</v>
      </c>
      <c r="AA33" s="1">
        <f>ABS(X14-AA14)</f>
        <v>5.5071428571428669</v>
      </c>
      <c r="AB33" s="1">
        <f>ABS(X14-AB14)</f>
        <v>20.778571428571425</v>
      </c>
      <c r="AC33" s="3"/>
      <c r="AD33">
        <f t="shared" si="10"/>
        <v>108.5</v>
      </c>
      <c r="AE33">
        <f t="shared" si="11"/>
        <v>6</v>
      </c>
      <c r="AF33">
        <f t="shared" si="12"/>
        <v>58.5</v>
      </c>
      <c r="AG33">
        <f t="shared" si="13"/>
        <v>13.5</v>
      </c>
      <c r="AH33">
        <f t="shared" si="14"/>
        <v>0</v>
      </c>
      <c r="AI33">
        <f t="shared" si="15"/>
        <v>0</v>
      </c>
      <c r="AJ33">
        <f t="shared" si="16"/>
        <v>0</v>
      </c>
      <c r="AM33">
        <f t="shared" si="4"/>
        <v>108.5</v>
      </c>
      <c r="AN33">
        <f t="shared" si="5"/>
        <v>6</v>
      </c>
      <c r="AO33">
        <f t="shared" si="6"/>
        <v>58.5</v>
      </c>
      <c r="AP33">
        <f t="shared" si="7"/>
        <v>13.5</v>
      </c>
      <c r="AQ33" t="e">
        <f t="shared" si="8"/>
        <v>#N/A</v>
      </c>
      <c r="AR33" t="e">
        <f t="shared" si="9"/>
        <v>#N/A</v>
      </c>
    </row>
    <row r="34" spans="1:44" x14ac:dyDescent="0.25">
      <c r="A34" s="1">
        <v>25</v>
      </c>
      <c r="B34" s="1">
        <v>9.58</v>
      </c>
      <c r="C34" s="1">
        <v>9.9499999999999993</v>
      </c>
      <c r="D34" s="1">
        <v>9.02</v>
      </c>
      <c r="E34" s="1">
        <v>9.15</v>
      </c>
      <c r="F34" s="1"/>
      <c r="G34" s="1"/>
      <c r="J34" s="31" t="str">
        <f>V55</f>
        <v>E</v>
      </c>
      <c r="K34" s="32">
        <f>W55</f>
        <v>2.5183921140849801</v>
      </c>
      <c r="L34" s="32">
        <f>X55</f>
        <v>0.39690930497946103</v>
      </c>
      <c r="M34" s="32">
        <f>Y55</f>
        <v>0.13745108226915173</v>
      </c>
      <c r="N34" s="32">
        <f>Z55</f>
        <v>0.13745108226915173</v>
      </c>
      <c r="O34" s="32"/>
      <c r="P34" s="33">
        <f>AB55</f>
        <v>26.285714285714292</v>
      </c>
      <c r="V34" s="2" t="str">
        <f>Y31</f>
        <v>C</v>
      </c>
      <c r="W34" s="5">
        <f>(AA24*(W28+Y28))^0.5</f>
        <v>11.068473748042733</v>
      </c>
      <c r="X34" s="5">
        <f>(AA24*(X28+Y28))^0.5</f>
        <v>11.068473748042733</v>
      </c>
      <c r="Y34" s="1"/>
      <c r="Z34" s="1">
        <f>ABS(Y14-Z14)</f>
        <v>21.283333333333339</v>
      </c>
      <c r="AA34" s="1">
        <f>ABS(Y14-AA14)</f>
        <v>1.9071428571428584</v>
      </c>
      <c r="AB34" s="1">
        <f>ABS(Y14-AB14)</f>
        <v>24.378571428571433</v>
      </c>
      <c r="AD34">
        <f t="shared" si="10"/>
        <v>77.5</v>
      </c>
      <c r="AE34">
        <f t="shared" si="11"/>
        <v>111</v>
      </c>
      <c r="AF34">
        <f t="shared" si="12"/>
        <v>20.5</v>
      </c>
      <c r="AG34">
        <f t="shared" si="13"/>
        <v>31.5</v>
      </c>
      <c r="AH34">
        <f t="shared" si="14"/>
        <v>0</v>
      </c>
      <c r="AI34">
        <f t="shared" si="15"/>
        <v>0</v>
      </c>
      <c r="AJ34">
        <f t="shared" si="16"/>
        <v>0</v>
      </c>
      <c r="AM34">
        <f t="shared" si="4"/>
        <v>77.5</v>
      </c>
      <c r="AN34">
        <f t="shared" si="5"/>
        <v>111</v>
      </c>
      <c r="AO34">
        <f t="shared" si="6"/>
        <v>20.5</v>
      </c>
      <c r="AP34">
        <f t="shared" si="7"/>
        <v>31.5</v>
      </c>
      <c r="AQ34" t="e">
        <f t="shared" si="8"/>
        <v>#N/A</v>
      </c>
      <c r="AR34" t="e">
        <f t="shared" si="9"/>
        <v>#N/A</v>
      </c>
    </row>
    <row r="35" spans="1:44" x14ac:dyDescent="0.25">
      <c r="A35" s="1">
        <v>26</v>
      </c>
      <c r="B35" s="1">
        <v>10.65</v>
      </c>
      <c r="C35" s="1">
        <v>9.75</v>
      </c>
      <c r="D35" s="1">
        <v>9.4700000000000006</v>
      </c>
      <c r="E35" s="1">
        <v>9.6</v>
      </c>
      <c r="F35" s="1"/>
      <c r="G35" s="1"/>
      <c r="J35" s="34" t="str">
        <f>V56</f>
        <v>F</v>
      </c>
      <c r="K35" s="35">
        <f>W56</f>
        <v>4.4128489783189808</v>
      </c>
      <c r="L35" s="35">
        <f>X56</f>
        <v>1.4975475592545395</v>
      </c>
      <c r="M35" s="35">
        <f>Y56</f>
        <v>1.7570057819648488</v>
      </c>
      <c r="N35" s="35">
        <f>Z56</f>
        <v>0.22307915973769926</v>
      </c>
      <c r="O35" s="35">
        <f>AA56</f>
        <v>1.6223159354222911</v>
      </c>
      <c r="P35" s="36"/>
      <c r="V35" s="2" t="str">
        <f>Z31</f>
        <v>D</v>
      </c>
      <c r="W35" s="5">
        <f>(AA24*(W28+Z28))^0.5</f>
        <v>11.068473748042733</v>
      </c>
      <c r="X35" s="5">
        <f>(AA24*(X28+Z28))^0.5</f>
        <v>11.068473748042733</v>
      </c>
      <c r="Y35" s="5">
        <f>(AA24*(Y28+Z28))^0.5</f>
        <v>11.068473748042733</v>
      </c>
      <c r="Z35" s="1"/>
      <c r="AA35" s="1">
        <f>ABS(Z14-AA14)</f>
        <v>23.190476190476197</v>
      </c>
      <c r="AB35" s="1">
        <f>ABS(Z14-AB14)</f>
        <v>3.0952380952380949</v>
      </c>
      <c r="AD35">
        <f t="shared" si="10"/>
        <v>144.5</v>
      </c>
      <c r="AE35">
        <f t="shared" si="11"/>
        <v>101.5</v>
      </c>
      <c r="AF35">
        <f t="shared" si="12"/>
        <v>68.5</v>
      </c>
      <c r="AG35">
        <f t="shared" si="13"/>
        <v>85</v>
      </c>
      <c r="AH35">
        <f t="shared" si="14"/>
        <v>0</v>
      </c>
      <c r="AI35">
        <f t="shared" si="15"/>
        <v>0</v>
      </c>
      <c r="AJ35">
        <f t="shared" si="16"/>
        <v>0</v>
      </c>
      <c r="AM35">
        <f t="shared" si="4"/>
        <v>144.5</v>
      </c>
      <c r="AN35">
        <f t="shared" si="5"/>
        <v>101.5</v>
      </c>
      <c r="AO35">
        <f t="shared" si="6"/>
        <v>68.5</v>
      </c>
      <c r="AP35">
        <f t="shared" si="7"/>
        <v>85</v>
      </c>
      <c r="AQ35" t="e">
        <f t="shared" si="8"/>
        <v>#N/A</v>
      </c>
      <c r="AR35" t="e">
        <f t="shared" si="9"/>
        <v>#N/A</v>
      </c>
    </row>
    <row r="36" spans="1:44" x14ac:dyDescent="0.25">
      <c r="A36" s="1">
        <v>27</v>
      </c>
      <c r="B36" s="1">
        <v>10.54</v>
      </c>
      <c r="C36" s="1">
        <v>10.52</v>
      </c>
      <c r="D36" s="1">
        <v>9.06</v>
      </c>
      <c r="E36" s="1">
        <v>9.7100000000000009</v>
      </c>
      <c r="F36" s="1"/>
      <c r="G36" s="1"/>
      <c r="V36" s="2" t="str">
        <f>AA31</f>
        <v>E</v>
      </c>
      <c r="W36" s="5">
        <f>(AA24*(W28+AA28))^0.5</f>
        <v>13.87506613740851</v>
      </c>
      <c r="X36" s="5">
        <f>(AA24*(X28+AA28))^0.5</f>
        <v>13.87506613740851</v>
      </c>
      <c r="Y36" s="5">
        <f>(AA24*(Y28+AA28))^0.5</f>
        <v>13.87506613740851</v>
      </c>
      <c r="Z36" s="5">
        <f>(AA24*(Z28+AA28))^0.5</f>
        <v>13.87506613740851</v>
      </c>
      <c r="AA36" s="1"/>
      <c r="AB36" s="1">
        <f>ABS(AA14-AB14)</f>
        <v>26.285714285714292</v>
      </c>
      <c r="AD36">
        <f t="shared" si="10"/>
        <v>138.5</v>
      </c>
      <c r="AE36">
        <f t="shared" si="11"/>
        <v>137</v>
      </c>
      <c r="AF36">
        <f t="shared" si="12"/>
        <v>24</v>
      </c>
      <c r="AG36">
        <f t="shared" si="13"/>
        <v>93.5</v>
      </c>
      <c r="AH36">
        <f t="shared" si="14"/>
        <v>0</v>
      </c>
      <c r="AI36">
        <f t="shared" si="15"/>
        <v>0</v>
      </c>
      <c r="AJ36">
        <f t="shared" si="16"/>
        <v>0</v>
      </c>
      <c r="AM36">
        <f t="shared" si="4"/>
        <v>138.5</v>
      </c>
      <c r="AN36">
        <f t="shared" si="5"/>
        <v>137</v>
      </c>
      <c r="AO36">
        <f t="shared" si="6"/>
        <v>24</v>
      </c>
      <c r="AP36">
        <f t="shared" si="7"/>
        <v>93.5</v>
      </c>
      <c r="AQ36" t="e">
        <f t="shared" si="8"/>
        <v>#N/A</v>
      </c>
      <c r="AR36" t="e">
        <f t="shared" si="9"/>
        <v>#N/A</v>
      </c>
    </row>
    <row r="37" spans="1:44" x14ac:dyDescent="0.25">
      <c r="A37" s="1">
        <v>28</v>
      </c>
      <c r="B37" s="1">
        <v>9.8000000000000007</v>
      </c>
      <c r="C37" s="1">
        <v>9.4499999999999993</v>
      </c>
      <c r="D37" s="1">
        <v>9.59</v>
      </c>
      <c r="E37" s="1">
        <v>10.1</v>
      </c>
      <c r="F37" s="1"/>
      <c r="G37" s="1"/>
      <c r="L37" s="7" t="s">
        <v>36</v>
      </c>
      <c r="M37" s="7" t="s">
        <v>38</v>
      </c>
      <c r="N37" s="7" t="s">
        <v>40</v>
      </c>
      <c r="V37" s="2" t="str">
        <f>AB31</f>
        <v>F</v>
      </c>
      <c r="W37" s="5">
        <f>(AA24*(W28+AB28))^0.5</f>
        <v>13.87506613740851</v>
      </c>
      <c r="X37" s="5">
        <f>(AA24*(X28+AB28))^0.5</f>
        <v>13.87506613740851</v>
      </c>
      <c r="Y37" s="5">
        <f>(AA24*(Y28+AB28))^0.5</f>
        <v>13.87506613740851</v>
      </c>
      <c r="Z37" s="5">
        <f>(AA24*(Z28+AB28))^0.5</f>
        <v>13.87506613740851</v>
      </c>
      <c r="AA37" s="5">
        <f>(AA24*(AA28+AB28))^0.5</f>
        <v>16.202586507215738</v>
      </c>
      <c r="AD37">
        <f t="shared" si="10"/>
        <v>103</v>
      </c>
      <c r="AE37">
        <f t="shared" si="11"/>
        <v>64</v>
      </c>
      <c r="AF37">
        <f t="shared" si="12"/>
        <v>81</v>
      </c>
      <c r="AG37">
        <f t="shared" si="13"/>
        <v>122.5</v>
      </c>
      <c r="AH37">
        <f t="shared" si="14"/>
        <v>0</v>
      </c>
      <c r="AI37">
        <f t="shared" si="15"/>
        <v>0</v>
      </c>
      <c r="AJ37">
        <f t="shared" si="16"/>
        <v>0</v>
      </c>
      <c r="AM37">
        <f t="shared" si="4"/>
        <v>103</v>
      </c>
      <c r="AN37">
        <f t="shared" si="5"/>
        <v>64</v>
      </c>
      <c r="AO37">
        <f t="shared" si="6"/>
        <v>81</v>
      </c>
      <c r="AP37">
        <f t="shared" si="7"/>
        <v>122.5</v>
      </c>
      <c r="AQ37" t="e">
        <f t="shared" si="8"/>
        <v>#N/A</v>
      </c>
      <c r="AR37" t="e">
        <f t="shared" si="9"/>
        <v>#N/A</v>
      </c>
    </row>
    <row r="38" spans="1:44" x14ac:dyDescent="0.25">
      <c r="A38" s="1">
        <v>29</v>
      </c>
      <c r="B38" s="1">
        <v>9.08</v>
      </c>
      <c r="C38" s="1">
        <v>10.06</v>
      </c>
      <c r="D38" s="1">
        <v>9.24</v>
      </c>
      <c r="E38" s="1">
        <v>9.44</v>
      </c>
      <c r="F38" s="1"/>
      <c r="G38" s="1"/>
      <c r="L38" s="7" t="s">
        <v>37</v>
      </c>
      <c r="M38" s="7" t="s">
        <v>39</v>
      </c>
      <c r="N38" s="7" t="s">
        <v>41</v>
      </c>
      <c r="W38" t="str">
        <f>W31</f>
        <v>A</v>
      </c>
      <c r="X38" t="str">
        <f t="shared" ref="X38:AB38" si="30">X31</f>
        <v>B</v>
      </c>
      <c r="Y38" t="str">
        <f t="shared" si="30"/>
        <v>C</v>
      </c>
      <c r="Z38" t="str">
        <f t="shared" si="30"/>
        <v>D</v>
      </c>
      <c r="AA38" t="str">
        <f t="shared" si="30"/>
        <v>E</v>
      </c>
      <c r="AB38" t="str">
        <f t="shared" si="30"/>
        <v>F</v>
      </c>
      <c r="AD38">
        <f t="shared" si="10"/>
        <v>26</v>
      </c>
      <c r="AE38">
        <f t="shared" si="11"/>
        <v>119</v>
      </c>
      <c r="AF38">
        <f t="shared" si="12"/>
        <v>40.5</v>
      </c>
      <c r="AG38">
        <f t="shared" si="13"/>
        <v>62.5</v>
      </c>
      <c r="AH38">
        <f t="shared" si="14"/>
        <v>0</v>
      </c>
      <c r="AI38">
        <f t="shared" si="15"/>
        <v>0</v>
      </c>
      <c r="AJ38">
        <f t="shared" si="16"/>
        <v>0</v>
      </c>
      <c r="AM38">
        <f t="shared" si="4"/>
        <v>26</v>
      </c>
      <c r="AN38">
        <f t="shared" si="5"/>
        <v>119</v>
      </c>
      <c r="AO38">
        <f t="shared" si="6"/>
        <v>40.5</v>
      </c>
      <c r="AP38">
        <f t="shared" si="7"/>
        <v>62.5</v>
      </c>
      <c r="AQ38" t="e">
        <f t="shared" si="8"/>
        <v>#N/A</v>
      </c>
      <c r="AR38" t="e">
        <f t="shared" si="9"/>
        <v>#N/A</v>
      </c>
    </row>
    <row r="39" spans="1:44" x14ac:dyDescent="0.25">
      <c r="A39" s="1">
        <v>30</v>
      </c>
      <c r="B39" s="1">
        <v>8.81</v>
      </c>
      <c r="C39" s="1">
        <v>8.8699999999999992</v>
      </c>
      <c r="D39" s="1">
        <v>9.74</v>
      </c>
      <c r="E39" s="1">
        <v>9.34</v>
      </c>
      <c r="F39" s="1"/>
      <c r="G39" s="1"/>
      <c r="L39" s="7" t="s">
        <v>42</v>
      </c>
      <c r="M39" s="7">
        <f>W18-1</f>
        <v>5</v>
      </c>
      <c r="N39" s="7">
        <f>(W18*(W18-1))/2</f>
        <v>15</v>
      </c>
      <c r="O39" s="11" t="s">
        <v>51</v>
      </c>
      <c r="P39" s="11"/>
      <c r="Q39" s="11"/>
      <c r="R39" s="11"/>
      <c r="X39" t="s">
        <v>30</v>
      </c>
      <c r="AD39">
        <f t="shared" si="10"/>
        <v>8</v>
      </c>
      <c r="AE39">
        <f t="shared" si="11"/>
        <v>11</v>
      </c>
      <c r="AF39">
        <f t="shared" si="12"/>
        <v>98.5</v>
      </c>
      <c r="AG39">
        <f t="shared" si="13"/>
        <v>53.5</v>
      </c>
      <c r="AH39">
        <f t="shared" si="14"/>
        <v>0</v>
      </c>
      <c r="AI39">
        <f t="shared" si="15"/>
        <v>0</v>
      </c>
      <c r="AJ39">
        <f t="shared" si="16"/>
        <v>0</v>
      </c>
      <c r="AM39">
        <f t="shared" si="4"/>
        <v>8</v>
      </c>
      <c r="AN39">
        <f t="shared" si="5"/>
        <v>11</v>
      </c>
      <c r="AO39">
        <f t="shared" si="6"/>
        <v>98.5</v>
      </c>
      <c r="AP39">
        <f t="shared" si="7"/>
        <v>53.5</v>
      </c>
      <c r="AQ39" t="e">
        <f t="shared" si="8"/>
        <v>#N/A</v>
      </c>
      <c r="AR39" t="e">
        <f t="shared" si="9"/>
        <v>#N/A</v>
      </c>
    </row>
    <row r="40" spans="1:44" ht="15" customHeight="1" x14ac:dyDescent="0.25">
      <c r="A40" s="1">
        <v>31</v>
      </c>
      <c r="B40" s="19"/>
      <c r="C40" s="19"/>
      <c r="D40" s="19"/>
      <c r="E40" s="1"/>
      <c r="F40" s="1"/>
      <c r="G40" s="1"/>
      <c r="K40" t="s">
        <v>35</v>
      </c>
      <c r="L40" s="12">
        <f>ABS(_xlfn.NORM.S.INV(0.05/2))</f>
        <v>1.9599639845400538</v>
      </c>
      <c r="M40" s="12">
        <f>ABS(_xlfn.NORM.S.INV(0.05/(M39*2)))</f>
        <v>2.5758293035488999</v>
      </c>
      <c r="N40" s="12">
        <f>ABS(_xlfn.NORM.S.INV(0.05/(N39*2)))</f>
        <v>2.9351994688667054</v>
      </c>
      <c r="O40" s="11"/>
      <c r="P40" s="11"/>
      <c r="Q40" s="11"/>
      <c r="R40" s="11"/>
      <c r="S40" s="10"/>
      <c r="T40" s="10"/>
      <c r="V40" t="s">
        <v>33</v>
      </c>
      <c r="W40">
        <f>W11</f>
        <v>30</v>
      </c>
      <c r="X40">
        <f t="shared" ref="X40:AB40" si="31">X11</f>
        <v>30</v>
      </c>
      <c r="Y40">
        <f t="shared" si="31"/>
        <v>30</v>
      </c>
      <c r="Z40">
        <f t="shared" si="31"/>
        <v>30</v>
      </c>
      <c r="AA40">
        <f t="shared" si="31"/>
        <v>14</v>
      </c>
      <c r="AB40">
        <f t="shared" si="31"/>
        <v>14</v>
      </c>
      <c r="AD40">
        <f t="shared" si="10"/>
        <v>0</v>
      </c>
      <c r="AE40">
        <f t="shared" si="11"/>
        <v>0</v>
      </c>
      <c r="AF40">
        <f t="shared" si="12"/>
        <v>0</v>
      </c>
      <c r="AG40">
        <f t="shared" si="13"/>
        <v>0</v>
      </c>
      <c r="AH40">
        <f t="shared" si="14"/>
        <v>0</v>
      </c>
      <c r="AI40">
        <f t="shared" si="15"/>
        <v>0</v>
      </c>
      <c r="AJ40">
        <f t="shared" si="16"/>
        <v>0</v>
      </c>
      <c r="AM40" t="e">
        <f t="shared" si="4"/>
        <v>#N/A</v>
      </c>
      <c r="AN40" t="e">
        <f t="shared" si="5"/>
        <v>#N/A</v>
      </c>
      <c r="AO40" t="e">
        <f t="shared" si="6"/>
        <v>#N/A</v>
      </c>
      <c r="AP40" t="e">
        <f t="shared" si="7"/>
        <v>#N/A</v>
      </c>
      <c r="AQ40" t="e">
        <f t="shared" si="8"/>
        <v>#N/A</v>
      </c>
      <c r="AR40" t="e">
        <f t="shared" si="9"/>
        <v>#N/A</v>
      </c>
    </row>
    <row r="41" spans="1:44" x14ac:dyDescent="0.25">
      <c r="A41" s="1">
        <v>32</v>
      </c>
      <c r="B41" s="19"/>
      <c r="C41" s="19"/>
      <c r="D41" s="19"/>
      <c r="E41" s="1"/>
      <c r="F41" s="1"/>
      <c r="G41" s="1"/>
      <c r="K41" t="s">
        <v>43</v>
      </c>
      <c r="L41" s="12">
        <f>ABS(_xlfn.NORM.S.INV(0.01/2))</f>
        <v>2.5758293035488999</v>
      </c>
      <c r="M41" s="12">
        <f>ABS(_xlfn.NORM.S.INV(0.01/(M39*2)))</f>
        <v>3.0902323061678132</v>
      </c>
      <c r="N41" s="12">
        <f>ABS(_xlfn.NORM.S.INV(0.01/(N39*2)))</f>
        <v>3.4029328353853048</v>
      </c>
      <c r="O41" s="11"/>
      <c r="P41" s="11"/>
      <c r="Q41" s="11"/>
      <c r="R41" s="11"/>
      <c r="S41" s="10"/>
      <c r="T41" s="10"/>
      <c r="V41" t="s">
        <v>31</v>
      </c>
      <c r="AD41">
        <f t="shared" si="10"/>
        <v>0</v>
      </c>
      <c r="AE41">
        <f t="shared" si="11"/>
        <v>0</v>
      </c>
      <c r="AF41">
        <f t="shared" si="12"/>
        <v>0</v>
      </c>
      <c r="AG41">
        <f t="shared" si="13"/>
        <v>0</v>
      </c>
      <c r="AH41">
        <f t="shared" si="14"/>
        <v>0</v>
      </c>
      <c r="AI41">
        <f t="shared" si="15"/>
        <v>0</v>
      </c>
      <c r="AJ41">
        <f t="shared" si="16"/>
        <v>0</v>
      </c>
      <c r="AM41" t="e">
        <f t="shared" si="4"/>
        <v>#N/A</v>
      </c>
      <c r="AN41" t="e">
        <f t="shared" si="5"/>
        <v>#N/A</v>
      </c>
      <c r="AO41" t="e">
        <f t="shared" si="6"/>
        <v>#N/A</v>
      </c>
      <c r="AP41" t="e">
        <f t="shared" si="7"/>
        <v>#N/A</v>
      </c>
      <c r="AQ41" t="e">
        <f t="shared" si="8"/>
        <v>#N/A</v>
      </c>
      <c r="AR41" t="e">
        <f t="shared" si="9"/>
        <v>#N/A</v>
      </c>
    </row>
    <row r="42" spans="1:44" x14ac:dyDescent="0.25">
      <c r="A42" s="1">
        <v>33</v>
      </c>
      <c r="B42" s="19"/>
      <c r="C42" s="19"/>
      <c r="D42" s="19"/>
      <c r="E42" s="1"/>
      <c r="F42" s="1"/>
      <c r="G42" s="1"/>
      <c r="K42" t="s">
        <v>44</v>
      </c>
      <c r="L42" s="12">
        <f>ABS(_xlfn.NORM.S.INV(0.001/2))</f>
        <v>3.2905267314918945</v>
      </c>
      <c r="M42" s="12">
        <f>ABS(_xlfn.NORM.S.INV(0.001/(M39*2)))</f>
        <v>3.71901648545568</v>
      </c>
      <c r="N42" s="12">
        <f>ABS(_xlfn.NORM.S.INV(0.001/(N39*2)))</f>
        <v>3.9878789366069176</v>
      </c>
      <c r="O42" s="11"/>
      <c r="P42" s="11"/>
      <c r="Q42" s="11"/>
      <c r="R42" s="11"/>
      <c r="S42" s="10"/>
      <c r="T42" s="10"/>
      <c r="W42" t="str">
        <f t="shared" ref="W42:AB42" si="32">W31</f>
        <v>A</v>
      </c>
      <c r="X42" t="str">
        <f t="shared" si="32"/>
        <v>B</v>
      </c>
      <c r="Y42" t="str">
        <f t="shared" si="32"/>
        <v>C</v>
      </c>
      <c r="Z42" t="str">
        <f t="shared" si="32"/>
        <v>D</v>
      </c>
      <c r="AA42" t="str">
        <f t="shared" si="32"/>
        <v>E</v>
      </c>
      <c r="AB42" t="str">
        <f t="shared" si="32"/>
        <v>F</v>
      </c>
      <c r="AD42">
        <f t="shared" si="10"/>
        <v>0</v>
      </c>
      <c r="AE42">
        <f t="shared" si="11"/>
        <v>0</v>
      </c>
      <c r="AF42">
        <f t="shared" si="12"/>
        <v>0</v>
      </c>
      <c r="AG42">
        <f t="shared" si="13"/>
        <v>0</v>
      </c>
      <c r="AH42">
        <f t="shared" si="14"/>
        <v>0</v>
      </c>
      <c r="AI42">
        <f t="shared" si="15"/>
        <v>0</v>
      </c>
      <c r="AJ42">
        <f t="shared" si="16"/>
        <v>0</v>
      </c>
      <c r="AM42" t="e">
        <f t="shared" ref="AM42:AM73" si="33">_xlfn.RANK.AVG(B42,$B$10:$G$109,1)</f>
        <v>#N/A</v>
      </c>
      <c r="AN42" t="e">
        <f t="shared" ref="AN42:AN73" si="34">_xlfn.RANK.AVG(C42,$B$10:$G$109,1)</f>
        <v>#N/A</v>
      </c>
      <c r="AO42" t="e">
        <f t="shared" ref="AO42:AO73" si="35">_xlfn.RANK.AVG(D42,$B$10:$G$109,1)</f>
        <v>#N/A</v>
      </c>
      <c r="AP42" t="e">
        <f t="shared" ref="AP42:AP73" si="36">_xlfn.RANK.AVG(E42,$B$10:$G$109,1)</f>
        <v>#N/A</v>
      </c>
      <c r="AQ42" t="e">
        <f t="shared" ref="AQ42:AQ73" si="37">_xlfn.RANK.AVG(F42,$B$10:$G$109,1)</f>
        <v>#N/A</v>
      </c>
      <c r="AR42" t="e">
        <f t="shared" ref="AR42:AR73" si="38">_xlfn.RANK.AVG(G42,$B$10:$G$109,1)</f>
        <v>#N/A</v>
      </c>
    </row>
    <row r="43" spans="1:44" x14ac:dyDescent="0.25">
      <c r="A43" s="1">
        <v>34</v>
      </c>
      <c r="B43" s="19"/>
      <c r="C43" s="19"/>
      <c r="D43" s="19"/>
      <c r="E43" s="1"/>
      <c r="F43" s="1"/>
      <c r="G43" s="1"/>
      <c r="V43" s="2" t="str">
        <f>V33</f>
        <v>B</v>
      </c>
      <c r="W43" s="5">
        <f>X32/W33</f>
        <v>3.6545237329720264</v>
      </c>
      <c r="AD43">
        <f t="shared" si="10"/>
        <v>0</v>
      </c>
      <c r="AE43">
        <f t="shared" si="11"/>
        <v>0</v>
      </c>
      <c r="AF43">
        <f t="shared" si="12"/>
        <v>0</v>
      </c>
      <c r="AG43">
        <f t="shared" si="13"/>
        <v>0</v>
      </c>
      <c r="AH43">
        <f t="shared" si="14"/>
        <v>0</v>
      </c>
      <c r="AI43">
        <f t="shared" si="15"/>
        <v>0</v>
      </c>
      <c r="AJ43">
        <f t="shared" si="16"/>
        <v>0</v>
      </c>
      <c r="AM43" t="e">
        <f t="shared" si="33"/>
        <v>#N/A</v>
      </c>
      <c r="AN43" t="e">
        <f t="shared" si="34"/>
        <v>#N/A</v>
      </c>
      <c r="AO43" t="e">
        <f t="shared" si="35"/>
        <v>#N/A</v>
      </c>
      <c r="AP43" t="e">
        <f t="shared" si="36"/>
        <v>#N/A</v>
      </c>
      <c r="AQ43" t="e">
        <f t="shared" si="37"/>
        <v>#N/A</v>
      </c>
      <c r="AR43" t="e">
        <f t="shared" si="38"/>
        <v>#N/A</v>
      </c>
    </row>
    <row r="44" spans="1:44" x14ac:dyDescent="0.25">
      <c r="A44" s="1">
        <v>35</v>
      </c>
      <c r="B44" s="19"/>
      <c r="C44" s="19"/>
      <c r="D44" s="19"/>
      <c r="E44" s="1"/>
      <c r="F44" s="1"/>
      <c r="G44" s="1"/>
      <c r="K44" t="str">
        <f>K29</f>
        <v>A</v>
      </c>
      <c r="L44" t="str">
        <f>L29</f>
        <v>B</v>
      </c>
      <c r="M44" t="str">
        <f>M29</f>
        <v>C</v>
      </c>
      <c r="N44" t="str">
        <f>N29</f>
        <v>D</v>
      </c>
      <c r="O44" t="str">
        <f>O29</f>
        <v>E</v>
      </c>
      <c r="P44" t="str">
        <f>P29</f>
        <v>F</v>
      </c>
      <c r="V44" s="2" t="str">
        <f>V34</f>
        <v>C</v>
      </c>
      <c r="W44" s="5">
        <f>Y32/W34</f>
        <v>3.3292756380721666</v>
      </c>
      <c r="X44" s="5">
        <f>Y33/X34</f>
        <v>0.32524809489985973</v>
      </c>
      <c r="AD44">
        <f t="shared" si="10"/>
        <v>0</v>
      </c>
      <c r="AE44">
        <f t="shared" si="11"/>
        <v>0</v>
      </c>
      <c r="AF44">
        <f t="shared" si="12"/>
        <v>0</v>
      </c>
      <c r="AG44">
        <f t="shared" si="13"/>
        <v>0</v>
      </c>
      <c r="AH44">
        <f t="shared" si="14"/>
        <v>0</v>
      </c>
      <c r="AI44">
        <f t="shared" si="15"/>
        <v>0</v>
      </c>
      <c r="AJ44">
        <f t="shared" si="16"/>
        <v>0</v>
      </c>
      <c r="AM44" t="e">
        <f t="shared" si="33"/>
        <v>#N/A</v>
      </c>
      <c r="AN44" t="e">
        <f t="shared" si="34"/>
        <v>#N/A</v>
      </c>
      <c r="AO44" t="e">
        <f t="shared" si="35"/>
        <v>#N/A</v>
      </c>
      <c r="AP44" t="e">
        <f t="shared" si="36"/>
        <v>#N/A</v>
      </c>
      <c r="AQ44" t="e">
        <f t="shared" si="37"/>
        <v>#N/A</v>
      </c>
      <c r="AR44" t="e">
        <f t="shared" si="38"/>
        <v>#N/A</v>
      </c>
    </row>
    <row r="45" spans="1:44" x14ac:dyDescent="0.25">
      <c r="A45" s="1">
        <v>36</v>
      </c>
      <c r="B45" s="19"/>
      <c r="C45" s="19"/>
      <c r="D45" s="19"/>
      <c r="E45" s="1"/>
      <c r="F45" s="1"/>
      <c r="G45" s="1"/>
      <c r="J45" s="2" t="str">
        <f>J30</f>
        <v>A</v>
      </c>
      <c r="V45" s="2" t="str">
        <f>V35</f>
        <v>D</v>
      </c>
      <c r="W45" s="5">
        <f>Z32/W35</f>
        <v>5.2521544213458702</v>
      </c>
      <c r="X45" s="5">
        <f>Z33/X35</f>
        <v>1.5976306883738438</v>
      </c>
      <c r="Y45" s="5">
        <f>Z34/Y35</f>
        <v>1.9228787832737035</v>
      </c>
      <c r="AD45">
        <f t="shared" si="10"/>
        <v>0</v>
      </c>
      <c r="AE45">
        <f t="shared" si="11"/>
        <v>0</v>
      </c>
      <c r="AF45">
        <f t="shared" si="12"/>
        <v>0</v>
      </c>
      <c r="AG45">
        <f t="shared" si="13"/>
        <v>0</v>
      </c>
      <c r="AH45">
        <f t="shared" si="14"/>
        <v>0</v>
      </c>
      <c r="AI45">
        <f t="shared" si="15"/>
        <v>0</v>
      </c>
      <c r="AJ45">
        <f t="shared" si="16"/>
        <v>0</v>
      </c>
      <c r="AM45" t="e">
        <f t="shared" si="33"/>
        <v>#N/A</v>
      </c>
      <c r="AN45" t="e">
        <f t="shared" si="34"/>
        <v>#N/A</v>
      </c>
      <c r="AO45" t="e">
        <f t="shared" si="35"/>
        <v>#N/A</v>
      </c>
      <c r="AP45" t="e">
        <f t="shared" si="36"/>
        <v>#N/A</v>
      </c>
      <c r="AQ45" t="e">
        <f t="shared" si="37"/>
        <v>#N/A</v>
      </c>
      <c r="AR45" t="e">
        <f t="shared" si="38"/>
        <v>#N/A</v>
      </c>
    </row>
    <row r="46" spans="1:44" x14ac:dyDescent="0.25">
      <c r="A46" s="1">
        <v>37</v>
      </c>
      <c r="B46" s="1"/>
      <c r="C46" s="1"/>
      <c r="D46" s="1"/>
      <c r="E46" s="1"/>
      <c r="F46" s="1"/>
      <c r="G46" s="1"/>
      <c r="J46" s="2" t="str">
        <f>J31</f>
        <v>B</v>
      </c>
      <c r="K46" s="4">
        <f>IF(W61&lt;1,W61,1)</f>
        <v>0.47179698520401397</v>
      </c>
      <c r="N46" t="s">
        <v>47</v>
      </c>
      <c r="V46" s="2" t="str">
        <f>V36</f>
        <v>E</v>
      </c>
      <c r="W46" s="5">
        <f>AA32/W36</f>
        <v>2.5183921140849801</v>
      </c>
      <c r="X46" s="5">
        <f>AA33/X36</f>
        <v>0.39690930497946103</v>
      </c>
      <c r="Y46" s="5">
        <f>AA34/Y36</f>
        <v>0.13745108226915173</v>
      </c>
      <c r="Z46" s="5">
        <f>AA34/Z36</f>
        <v>0.13745108226915173</v>
      </c>
      <c r="AD46">
        <f t="shared" si="10"/>
        <v>0</v>
      </c>
      <c r="AE46">
        <f t="shared" si="11"/>
        <v>0</v>
      </c>
      <c r="AF46">
        <f t="shared" si="12"/>
        <v>0</v>
      </c>
      <c r="AG46">
        <f t="shared" si="13"/>
        <v>0</v>
      </c>
      <c r="AH46">
        <f t="shared" si="14"/>
        <v>0</v>
      </c>
      <c r="AI46">
        <f t="shared" si="15"/>
        <v>0</v>
      </c>
      <c r="AJ46">
        <f t="shared" si="16"/>
        <v>0</v>
      </c>
      <c r="AM46" t="e">
        <f t="shared" si="33"/>
        <v>#N/A</v>
      </c>
      <c r="AN46" t="e">
        <f t="shared" si="34"/>
        <v>#N/A</v>
      </c>
      <c r="AO46" t="e">
        <f t="shared" si="35"/>
        <v>#N/A</v>
      </c>
      <c r="AP46" t="e">
        <f t="shared" si="36"/>
        <v>#N/A</v>
      </c>
      <c r="AQ46" t="e">
        <f t="shared" si="37"/>
        <v>#N/A</v>
      </c>
      <c r="AR46" t="e">
        <f t="shared" si="38"/>
        <v>#N/A</v>
      </c>
    </row>
    <row r="47" spans="1:44" x14ac:dyDescent="0.25">
      <c r="A47" s="1">
        <v>38</v>
      </c>
      <c r="B47" s="1"/>
      <c r="C47" s="1"/>
      <c r="D47" s="1"/>
      <c r="E47" s="1"/>
      <c r="F47" s="1"/>
      <c r="G47" s="1"/>
      <c r="J47" s="2" t="str">
        <f>J32</f>
        <v>C</v>
      </c>
      <c r="K47" s="4">
        <f>IF(W62&lt;1,W62,1)</f>
        <v>0.42980763670625244</v>
      </c>
      <c r="L47" s="4">
        <f>IF(X62&lt;1,X62,1)</f>
        <v>4.1989348497761536E-2</v>
      </c>
      <c r="V47" s="2" t="str">
        <f>V37</f>
        <v>F</v>
      </c>
      <c r="W47" s="5">
        <f>AB32/W37</f>
        <v>4.4128489783189808</v>
      </c>
      <c r="X47" s="5">
        <f>AB33/X37</f>
        <v>1.4975475592545395</v>
      </c>
      <c r="Y47" s="5">
        <f>AB34/Y37</f>
        <v>1.7570057819648488</v>
      </c>
      <c r="Z47" s="5">
        <f>AB35/Z37</f>
        <v>0.22307915973769926</v>
      </c>
      <c r="AA47" s="5">
        <f>AB36/AA37</f>
        <v>1.6223159354222911</v>
      </c>
      <c r="AD47">
        <f t="shared" si="10"/>
        <v>0</v>
      </c>
      <c r="AE47">
        <f t="shared" si="11"/>
        <v>0</v>
      </c>
      <c r="AF47">
        <f t="shared" si="12"/>
        <v>0</v>
      </c>
      <c r="AG47">
        <f t="shared" si="13"/>
        <v>0</v>
      </c>
      <c r="AH47">
        <f t="shared" si="14"/>
        <v>0</v>
      </c>
      <c r="AI47">
        <f t="shared" si="15"/>
        <v>0</v>
      </c>
      <c r="AJ47">
        <f t="shared" si="16"/>
        <v>0</v>
      </c>
      <c r="AM47" t="e">
        <f t="shared" si="33"/>
        <v>#N/A</v>
      </c>
      <c r="AN47" t="e">
        <f t="shared" si="34"/>
        <v>#N/A</v>
      </c>
      <c r="AO47" t="e">
        <f t="shared" si="35"/>
        <v>#N/A</v>
      </c>
      <c r="AP47" t="e">
        <f t="shared" si="36"/>
        <v>#N/A</v>
      </c>
      <c r="AQ47" t="e">
        <f t="shared" si="37"/>
        <v>#N/A</v>
      </c>
      <c r="AR47" t="e">
        <f t="shared" si="38"/>
        <v>#N/A</v>
      </c>
    </row>
    <row r="48" spans="1:44" x14ac:dyDescent="0.25">
      <c r="A48" s="1">
        <v>39</v>
      </c>
      <c r="B48" s="1"/>
      <c r="C48" s="1"/>
      <c r="D48" s="1"/>
      <c r="E48" s="1"/>
      <c r="F48" s="1"/>
      <c r="G48" s="1"/>
      <c r="J48" s="2" t="str">
        <f>J33</f>
        <v>D</v>
      </c>
      <c r="K48" s="4">
        <f>IF(W63&lt;1,W63,1)</f>
        <v>0.67805022018607353</v>
      </c>
      <c r="L48" s="4">
        <f>IF(X63&lt;1,X63,1)</f>
        <v>0.20625323498205961</v>
      </c>
      <c r="M48" s="4">
        <f>IF(Y63&lt;1,Y63,1)</f>
        <v>0.24824258347982114</v>
      </c>
      <c r="AD48">
        <f t="shared" si="10"/>
        <v>0</v>
      </c>
      <c r="AE48">
        <f t="shared" si="11"/>
        <v>0</v>
      </c>
      <c r="AF48">
        <f t="shared" si="12"/>
        <v>0</v>
      </c>
      <c r="AG48">
        <f t="shared" si="13"/>
        <v>0</v>
      </c>
      <c r="AH48">
        <f t="shared" si="14"/>
        <v>0</v>
      </c>
      <c r="AI48">
        <f t="shared" si="15"/>
        <v>0</v>
      </c>
      <c r="AJ48">
        <f t="shared" si="16"/>
        <v>0</v>
      </c>
      <c r="AM48" t="e">
        <f t="shared" si="33"/>
        <v>#N/A</v>
      </c>
      <c r="AN48" t="e">
        <f t="shared" si="34"/>
        <v>#N/A</v>
      </c>
      <c r="AO48" t="e">
        <f t="shared" si="35"/>
        <v>#N/A</v>
      </c>
      <c r="AP48" t="e">
        <f t="shared" si="36"/>
        <v>#N/A</v>
      </c>
      <c r="AQ48" t="e">
        <f t="shared" si="37"/>
        <v>#N/A</v>
      </c>
      <c r="AR48" t="e">
        <f t="shared" si="38"/>
        <v>#N/A</v>
      </c>
    </row>
    <row r="49" spans="1:44" x14ac:dyDescent="0.25">
      <c r="A49" s="1">
        <v>40</v>
      </c>
      <c r="B49" s="1"/>
      <c r="C49" s="1"/>
      <c r="D49" s="1"/>
      <c r="E49" s="1"/>
      <c r="F49" s="1"/>
      <c r="G49" s="1"/>
      <c r="J49" s="2" t="str">
        <f>J34</f>
        <v>E</v>
      </c>
      <c r="K49" s="4">
        <f>IF(W64&lt;1,W64,1)</f>
        <v>0.37966189624589952</v>
      </c>
      <c r="L49" s="4">
        <f>IF(X64&lt;1,X64,1)</f>
        <v>5.9836329109891472E-2</v>
      </c>
      <c r="M49" s="4">
        <f>IF(Y64&lt;1,Y64,1)</f>
        <v>2.072153031432037E-2</v>
      </c>
      <c r="N49" s="4">
        <f>IF(Z64&lt;1,Z64,1)</f>
        <v>2.072153031432037E-2</v>
      </c>
      <c r="V49" t="s">
        <v>45</v>
      </c>
      <c r="AD49">
        <f t="shared" si="10"/>
        <v>0</v>
      </c>
      <c r="AE49">
        <f t="shared" si="11"/>
        <v>0</v>
      </c>
      <c r="AF49">
        <f t="shared" si="12"/>
        <v>0</v>
      </c>
      <c r="AG49">
        <f t="shared" si="13"/>
        <v>0</v>
      </c>
      <c r="AH49">
        <f t="shared" si="14"/>
        <v>0</v>
      </c>
      <c r="AI49">
        <f t="shared" si="15"/>
        <v>0</v>
      </c>
      <c r="AJ49">
        <f t="shared" si="16"/>
        <v>0</v>
      </c>
      <c r="AM49" t="e">
        <f t="shared" si="33"/>
        <v>#N/A</v>
      </c>
      <c r="AN49" t="e">
        <f t="shared" si="34"/>
        <v>#N/A</v>
      </c>
      <c r="AO49" t="e">
        <f t="shared" si="35"/>
        <v>#N/A</v>
      </c>
      <c r="AP49" t="e">
        <f t="shared" si="36"/>
        <v>#N/A</v>
      </c>
      <c r="AQ49" t="e">
        <f t="shared" si="37"/>
        <v>#N/A</v>
      </c>
      <c r="AR49" t="e">
        <f t="shared" si="38"/>
        <v>#N/A</v>
      </c>
    </row>
    <row r="50" spans="1:44" x14ac:dyDescent="0.25">
      <c r="A50" s="1">
        <v>41</v>
      </c>
      <c r="B50" s="1"/>
      <c r="C50" s="1"/>
      <c r="D50" s="1"/>
      <c r="E50" s="1"/>
      <c r="F50" s="1"/>
      <c r="G50" s="1"/>
      <c r="J50" s="2" t="str">
        <f>J35</f>
        <v>F</v>
      </c>
      <c r="K50" s="4">
        <f>IF(W65&lt;1,W65,1)</f>
        <v>0.66526201443578314</v>
      </c>
      <c r="L50" s="4">
        <f>IF(X65&lt;1,X65,1)</f>
        <v>0.22576378907999217</v>
      </c>
      <c r="M50" s="4">
        <f>IF(Y65&lt;1,Y65,1)</f>
        <v>0.26487858787556329</v>
      </c>
      <c r="N50" s="4">
        <f>IF(Z65&lt;1,Z65,1)</f>
        <v>3.3630448699895711E-2</v>
      </c>
      <c r="O50" s="4">
        <f>IF(AA65&lt;1,AA56,1)</f>
        <v>1.6223159354222911</v>
      </c>
      <c r="W50" t="str">
        <f>W42</f>
        <v>A</v>
      </c>
      <c r="X50" t="str">
        <f t="shared" ref="X50:AB50" si="39">X42</f>
        <v>B</v>
      </c>
      <c r="Y50" t="str">
        <f t="shared" si="39"/>
        <v>C</v>
      </c>
      <c r="Z50" t="str">
        <f t="shared" si="39"/>
        <v>D</v>
      </c>
      <c r="AA50" t="str">
        <f t="shared" si="39"/>
        <v>E</v>
      </c>
      <c r="AB50" t="str">
        <f t="shared" si="39"/>
        <v>F</v>
      </c>
      <c r="AD50">
        <f t="shared" si="10"/>
        <v>0</v>
      </c>
      <c r="AE50">
        <f t="shared" si="11"/>
        <v>0</v>
      </c>
      <c r="AF50">
        <f t="shared" si="12"/>
        <v>0</v>
      </c>
      <c r="AG50">
        <f t="shared" si="13"/>
        <v>0</v>
      </c>
      <c r="AH50">
        <f t="shared" si="14"/>
        <v>0</v>
      </c>
      <c r="AI50">
        <f t="shared" si="15"/>
        <v>0</v>
      </c>
      <c r="AJ50">
        <f t="shared" si="16"/>
        <v>0</v>
      </c>
      <c r="AM50" t="e">
        <f t="shared" si="33"/>
        <v>#N/A</v>
      </c>
      <c r="AN50" t="e">
        <f t="shared" si="34"/>
        <v>#N/A</v>
      </c>
      <c r="AO50" t="e">
        <f t="shared" si="35"/>
        <v>#N/A</v>
      </c>
      <c r="AP50" t="e">
        <f t="shared" si="36"/>
        <v>#N/A</v>
      </c>
      <c r="AQ50" t="e">
        <f t="shared" si="37"/>
        <v>#N/A</v>
      </c>
      <c r="AR50" t="e">
        <f t="shared" si="38"/>
        <v>#N/A</v>
      </c>
    </row>
    <row r="51" spans="1:44" x14ac:dyDescent="0.25">
      <c r="A51" s="1">
        <v>42</v>
      </c>
      <c r="B51" s="1"/>
      <c r="C51" s="1"/>
      <c r="D51" s="1"/>
      <c r="E51" s="1"/>
      <c r="F51" s="1"/>
      <c r="G51" s="1"/>
      <c r="V51" s="2" t="str">
        <f>W50</f>
        <v>A</v>
      </c>
      <c r="X51">
        <f>IF(MIN(W40,X40)&gt;0,X32,0)</f>
        <v>40.450000000000003</v>
      </c>
      <c r="Y51">
        <f>IF(MIN(W40,Y40)&gt;0,Y32,0)</f>
        <v>36.849999999999994</v>
      </c>
      <c r="Z51">
        <f>IF(MIN(W40,Z40)&gt;0,Z32,0)</f>
        <v>58.133333333333333</v>
      </c>
      <c r="AA51">
        <f>IF(MIN(W40,AA40)&gt;0,AA32,0)</f>
        <v>34.942857142857136</v>
      </c>
      <c r="AB51">
        <f>IF(MIN(X40,AB40)&gt;0,AB32,0)</f>
        <v>61.228571428571428</v>
      </c>
      <c r="AD51">
        <f t="shared" si="10"/>
        <v>0</v>
      </c>
      <c r="AE51">
        <f t="shared" si="11"/>
        <v>0</v>
      </c>
      <c r="AF51">
        <f t="shared" si="12"/>
        <v>0</v>
      </c>
      <c r="AG51">
        <f t="shared" si="13"/>
        <v>0</v>
      </c>
      <c r="AH51">
        <f t="shared" si="14"/>
        <v>0</v>
      </c>
      <c r="AI51">
        <f t="shared" si="15"/>
        <v>0</v>
      </c>
      <c r="AJ51">
        <f t="shared" si="16"/>
        <v>0</v>
      </c>
      <c r="AM51" t="e">
        <f t="shared" si="33"/>
        <v>#N/A</v>
      </c>
      <c r="AN51" t="e">
        <f t="shared" si="34"/>
        <v>#N/A</v>
      </c>
      <c r="AO51" t="e">
        <f t="shared" si="35"/>
        <v>#N/A</v>
      </c>
      <c r="AP51" t="e">
        <f t="shared" si="36"/>
        <v>#N/A</v>
      </c>
      <c r="AQ51" t="e">
        <f t="shared" si="37"/>
        <v>#N/A</v>
      </c>
      <c r="AR51" t="e">
        <f t="shared" si="38"/>
        <v>#N/A</v>
      </c>
    </row>
    <row r="52" spans="1:44" x14ac:dyDescent="0.25">
      <c r="A52" s="1">
        <v>43</v>
      </c>
      <c r="B52" s="1"/>
      <c r="C52" s="1"/>
      <c r="D52" s="1"/>
      <c r="E52" s="1"/>
      <c r="F52" s="1"/>
      <c r="G52" s="1"/>
      <c r="V52" s="2" t="str">
        <f>V43</f>
        <v>B</v>
      </c>
      <c r="W52" s="5">
        <f>IF(MIN(W40,X40),W43,0)</f>
        <v>3.6545237329720264</v>
      </c>
      <c r="Y52">
        <f>IF(MIN(X40,Y40)&gt;0,Y33,0)</f>
        <v>3.6000000000000085</v>
      </c>
      <c r="Z52">
        <f>IF(MIN(X40,Z40)&gt;0,Z33,0)</f>
        <v>17.68333333333333</v>
      </c>
      <c r="AA52">
        <f>IF(MIN(X40,AA40)&gt;0,AA33,0)</f>
        <v>5.5071428571428669</v>
      </c>
      <c r="AB52">
        <f>IF(MIN(X40,AB40)&gt;0,AB33,0)</f>
        <v>20.778571428571425</v>
      </c>
      <c r="AD52">
        <f t="shared" si="10"/>
        <v>0</v>
      </c>
      <c r="AE52">
        <f t="shared" si="11"/>
        <v>0</v>
      </c>
      <c r="AF52">
        <f t="shared" si="12"/>
        <v>0</v>
      </c>
      <c r="AG52">
        <f t="shared" si="13"/>
        <v>0</v>
      </c>
      <c r="AH52">
        <f t="shared" si="14"/>
        <v>0</v>
      </c>
      <c r="AI52">
        <f t="shared" si="15"/>
        <v>0</v>
      </c>
      <c r="AJ52">
        <f t="shared" si="16"/>
        <v>0</v>
      </c>
      <c r="AM52" t="e">
        <f t="shared" si="33"/>
        <v>#N/A</v>
      </c>
      <c r="AN52" t="e">
        <f t="shared" si="34"/>
        <v>#N/A</v>
      </c>
      <c r="AO52" t="e">
        <f t="shared" si="35"/>
        <v>#N/A</v>
      </c>
      <c r="AP52" t="e">
        <f t="shared" si="36"/>
        <v>#N/A</v>
      </c>
      <c r="AQ52" t="e">
        <f t="shared" si="37"/>
        <v>#N/A</v>
      </c>
      <c r="AR52" t="e">
        <f t="shared" si="38"/>
        <v>#N/A</v>
      </c>
    </row>
    <row r="53" spans="1:44" x14ac:dyDescent="0.25">
      <c r="A53" s="1">
        <v>44</v>
      </c>
      <c r="B53" s="1"/>
      <c r="C53" s="1"/>
      <c r="D53" s="1"/>
      <c r="E53" s="1"/>
      <c r="F53" s="1"/>
      <c r="G53" s="1"/>
      <c r="V53" s="2" t="str">
        <f>V44</f>
        <v>C</v>
      </c>
      <c r="W53" s="5">
        <f>IF(MIN(W40,Y40),W44,0)</f>
        <v>3.3292756380721666</v>
      </c>
      <c r="X53" s="5">
        <f>IF(MIN(X40,Y40),X44,0)</f>
        <v>0.32524809489985973</v>
      </c>
      <c r="Z53">
        <f>IF(MIN(Y40,Z40)&gt;0,Z34,0)</f>
        <v>21.283333333333339</v>
      </c>
      <c r="AA53">
        <f>IF(MIN(Z40,AA40)&gt;0,AA34,0)</f>
        <v>1.9071428571428584</v>
      </c>
      <c r="AB53">
        <f>IF(MIN(Y40,AB40)&gt;0,AB34,0)</f>
        <v>24.378571428571433</v>
      </c>
      <c r="AD53">
        <f t="shared" si="10"/>
        <v>0</v>
      </c>
      <c r="AE53">
        <f t="shared" si="11"/>
        <v>0</v>
      </c>
      <c r="AF53">
        <f t="shared" si="12"/>
        <v>0</v>
      </c>
      <c r="AG53">
        <f t="shared" si="13"/>
        <v>0</v>
      </c>
      <c r="AH53">
        <f t="shared" si="14"/>
        <v>0</v>
      </c>
      <c r="AI53">
        <f t="shared" si="15"/>
        <v>0</v>
      </c>
      <c r="AJ53">
        <f t="shared" si="16"/>
        <v>0</v>
      </c>
      <c r="AM53" t="e">
        <f t="shared" si="33"/>
        <v>#N/A</v>
      </c>
      <c r="AN53" t="e">
        <f t="shared" si="34"/>
        <v>#N/A</v>
      </c>
      <c r="AO53" t="e">
        <f t="shared" si="35"/>
        <v>#N/A</v>
      </c>
      <c r="AP53" t="e">
        <f t="shared" si="36"/>
        <v>#N/A</v>
      </c>
      <c r="AQ53" t="e">
        <f t="shared" si="37"/>
        <v>#N/A</v>
      </c>
      <c r="AR53" t="e">
        <f t="shared" si="38"/>
        <v>#N/A</v>
      </c>
    </row>
    <row r="54" spans="1:44" x14ac:dyDescent="0.25">
      <c r="A54" s="1">
        <v>45</v>
      </c>
      <c r="B54" s="1"/>
      <c r="C54" s="1"/>
      <c r="D54" s="1"/>
      <c r="E54" s="1"/>
      <c r="F54" s="1"/>
      <c r="G54" s="1"/>
      <c r="U54" s="8">
        <f>_xlfn.NORM.S.DIST(W54,TRUE)</f>
        <v>0.99999992483482958</v>
      </c>
      <c r="V54" s="2" t="str">
        <f>V45</f>
        <v>D</v>
      </c>
      <c r="W54" s="5">
        <f>IF(MIN(W40,Z40),W45,0)</f>
        <v>5.2521544213458702</v>
      </c>
      <c r="X54" s="5">
        <f>IF(MIN(X40,Z40),X45,0)</f>
        <v>1.5976306883738438</v>
      </c>
      <c r="Y54" s="5">
        <f>IF(MIN(Y40,Z40),Y45,0)</f>
        <v>1.9228787832737035</v>
      </c>
      <c r="AA54">
        <f>IF(MIN(Y40,AA40)&gt;0,AA35,0)</f>
        <v>23.190476190476197</v>
      </c>
      <c r="AB54">
        <f>IF(MIN(Z40,AB40)&gt;0,AB35,0)</f>
        <v>3.0952380952380949</v>
      </c>
      <c r="AD54">
        <f t="shared" si="10"/>
        <v>0</v>
      </c>
      <c r="AE54">
        <f t="shared" si="11"/>
        <v>0</v>
      </c>
      <c r="AF54">
        <f t="shared" si="12"/>
        <v>0</v>
      </c>
      <c r="AG54">
        <f t="shared" si="13"/>
        <v>0</v>
      </c>
      <c r="AH54">
        <f t="shared" si="14"/>
        <v>0</v>
      </c>
      <c r="AI54">
        <f t="shared" si="15"/>
        <v>0</v>
      </c>
      <c r="AJ54">
        <f t="shared" si="16"/>
        <v>0</v>
      </c>
      <c r="AM54" t="e">
        <f t="shared" si="33"/>
        <v>#N/A</v>
      </c>
      <c r="AN54" t="e">
        <f t="shared" si="34"/>
        <v>#N/A</v>
      </c>
      <c r="AO54" t="e">
        <f t="shared" si="35"/>
        <v>#N/A</v>
      </c>
      <c r="AP54" t="e">
        <f t="shared" si="36"/>
        <v>#N/A</v>
      </c>
      <c r="AQ54" t="e">
        <f t="shared" si="37"/>
        <v>#N/A</v>
      </c>
      <c r="AR54" t="e">
        <f t="shared" si="38"/>
        <v>#N/A</v>
      </c>
    </row>
    <row r="55" spans="1:44" x14ac:dyDescent="0.25">
      <c r="A55" s="1">
        <v>46</v>
      </c>
      <c r="B55" s="1"/>
      <c r="C55" s="1"/>
      <c r="D55" s="1"/>
      <c r="E55" s="1"/>
      <c r="F55" s="1"/>
      <c r="G55" s="1"/>
      <c r="V55" s="2" t="str">
        <f>V46</f>
        <v>E</v>
      </c>
      <c r="W55" s="5">
        <f>IF(MIN(W40,AA40),W46,0)</f>
        <v>2.5183921140849801</v>
      </c>
      <c r="X55" s="5">
        <f>IF(MIN(X40,AA40),X46,0)</f>
        <v>0.39690930497946103</v>
      </c>
      <c r="Y55" s="5">
        <f>IF(MIN(Y40,AA40),Y46,0)</f>
        <v>0.13745108226915173</v>
      </c>
      <c r="Z55" s="5">
        <f>IF(MIN(Z40,AA40),Z46,0)</f>
        <v>0.13745108226915173</v>
      </c>
      <c r="AB55">
        <f>IF(MIN(AA40,AB40)&gt;0,AB36,0)</f>
        <v>26.285714285714292</v>
      </c>
      <c r="AD55">
        <f t="shared" si="10"/>
        <v>0</v>
      </c>
      <c r="AE55">
        <f t="shared" si="11"/>
        <v>0</v>
      </c>
      <c r="AF55">
        <f t="shared" si="12"/>
        <v>0</v>
      </c>
      <c r="AG55">
        <f t="shared" si="13"/>
        <v>0</v>
      </c>
      <c r="AH55">
        <f t="shared" si="14"/>
        <v>0</v>
      </c>
      <c r="AI55">
        <f t="shared" si="15"/>
        <v>0</v>
      </c>
      <c r="AJ55">
        <f t="shared" si="16"/>
        <v>0</v>
      </c>
      <c r="AM55" t="e">
        <f t="shared" si="33"/>
        <v>#N/A</v>
      </c>
      <c r="AN55" t="e">
        <f t="shared" si="34"/>
        <v>#N/A</v>
      </c>
      <c r="AO55" t="e">
        <f t="shared" si="35"/>
        <v>#N/A</v>
      </c>
      <c r="AP55" t="e">
        <f t="shared" si="36"/>
        <v>#N/A</v>
      </c>
      <c r="AQ55" t="e">
        <f t="shared" si="37"/>
        <v>#N/A</v>
      </c>
      <c r="AR55" t="e">
        <f t="shared" si="38"/>
        <v>#N/A</v>
      </c>
    </row>
    <row r="56" spans="1:44" x14ac:dyDescent="0.25">
      <c r="A56" s="1">
        <v>47</v>
      </c>
      <c r="B56" s="1"/>
      <c r="C56" s="1"/>
      <c r="D56" s="1"/>
      <c r="E56" s="1"/>
      <c r="F56" s="1"/>
      <c r="G56" s="1"/>
      <c r="V56" s="2" t="str">
        <f>V47</f>
        <v>F</v>
      </c>
      <c r="W56" s="5">
        <f>IF(MIN(W40,AB40),W47,0)</f>
        <v>4.4128489783189808</v>
      </c>
      <c r="X56" s="5">
        <f>IF(MIN(X40,AB40),X47,0)</f>
        <v>1.4975475592545395</v>
      </c>
      <c r="Y56" s="5">
        <f>IF(MIN(Y40,AB40),Y47,0)</f>
        <v>1.7570057819648488</v>
      </c>
      <c r="Z56" s="5">
        <f>IF(MIN(Z40,AB40),Z47,0)</f>
        <v>0.22307915973769926</v>
      </c>
      <c r="AA56" s="5">
        <f>IF(MIN(AA40,AB40),AA47,0)</f>
        <v>1.6223159354222911</v>
      </c>
      <c r="AD56">
        <f t="shared" si="10"/>
        <v>0</v>
      </c>
      <c r="AE56">
        <f t="shared" si="11"/>
        <v>0</v>
      </c>
      <c r="AF56">
        <f t="shared" si="12"/>
        <v>0</v>
      </c>
      <c r="AG56">
        <f t="shared" si="13"/>
        <v>0</v>
      </c>
      <c r="AH56">
        <f t="shared" si="14"/>
        <v>0</v>
      </c>
      <c r="AI56">
        <f t="shared" si="15"/>
        <v>0</v>
      </c>
      <c r="AJ56">
        <f t="shared" si="16"/>
        <v>0</v>
      </c>
      <c r="AM56" t="e">
        <f t="shared" si="33"/>
        <v>#N/A</v>
      </c>
      <c r="AN56" t="e">
        <f t="shared" si="34"/>
        <v>#N/A</v>
      </c>
      <c r="AO56" t="e">
        <f t="shared" si="35"/>
        <v>#N/A</v>
      </c>
      <c r="AP56" t="e">
        <f t="shared" si="36"/>
        <v>#N/A</v>
      </c>
      <c r="AQ56" t="e">
        <f t="shared" si="37"/>
        <v>#N/A</v>
      </c>
      <c r="AR56" t="e">
        <f t="shared" si="38"/>
        <v>#N/A</v>
      </c>
    </row>
    <row r="57" spans="1:44" x14ac:dyDescent="0.25">
      <c r="A57" s="1">
        <v>48</v>
      </c>
      <c r="B57" s="1"/>
      <c r="C57" s="1"/>
      <c r="D57" s="1"/>
      <c r="E57" s="1"/>
      <c r="F57" s="1"/>
      <c r="G57" s="1"/>
      <c r="AD57">
        <f t="shared" si="10"/>
        <v>0</v>
      </c>
      <c r="AE57">
        <f t="shared" si="11"/>
        <v>0</v>
      </c>
      <c r="AF57">
        <f t="shared" si="12"/>
        <v>0</v>
      </c>
      <c r="AG57">
        <f t="shared" si="13"/>
        <v>0</v>
      </c>
      <c r="AH57">
        <f t="shared" si="14"/>
        <v>0</v>
      </c>
      <c r="AI57">
        <f t="shared" si="15"/>
        <v>0</v>
      </c>
      <c r="AJ57">
        <f t="shared" si="16"/>
        <v>0</v>
      </c>
      <c r="AM57" t="e">
        <f t="shared" si="33"/>
        <v>#N/A</v>
      </c>
      <c r="AN57" t="e">
        <f t="shared" si="34"/>
        <v>#N/A</v>
      </c>
      <c r="AO57" t="e">
        <f t="shared" si="35"/>
        <v>#N/A</v>
      </c>
      <c r="AP57" t="e">
        <f t="shared" si="36"/>
        <v>#N/A</v>
      </c>
      <c r="AQ57" t="e">
        <f t="shared" si="37"/>
        <v>#N/A</v>
      </c>
      <c r="AR57" t="e">
        <f t="shared" si="38"/>
        <v>#N/A</v>
      </c>
    </row>
    <row r="58" spans="1:44" x14ac:dyDescent="0.25">
      <c r="A58" s="1">
        <v>49</v>
      </c>
      <c r="B58" s="1"/>
      <c r="C58" s="1"/>
      <c r="D58" s="1"/>
      <c r="E58" s="1"/>
      <c r="F58" s="1"/>
      <c r="G58" s="1"/>
      <c r="V58" t="s">
        <v>46</v>
      </c>
      <c r="AD58">
        <f t="shared" si="10"/>
        <v>0</v>
      </c>
      <c r="AE58">
        <f t="shared" si="11"/>
        <v>0</v>
      </c>
      <c r="AF58">
        <f t="shared" si="12"/>
        <v>0</v>
      </c>
      <c r="AG58">
        <f t="shared" si="13"/>
        <v>0</v>
      </c>
      <c r="AH58">
        <f t="shared" si="14"/>
        <v>0</v>
      </c>
      <c r="AI58">
        <f t="shared" si="15"/>
        <v>0</v>
      </c>
      <c r="AJ58">
        <f t="shared" si="16"/>
        <v>0</v>
      </c>
      <c r="AM58" t="e">
        <f t="shared" si="33"/>
        <v>#N/A</v>
      </c>
      <c r="AN58" t="e">
        <f t="shared" si="34"/>
        <v>#N/A</v>
      </c>
      <c r="AO58" t="e">
        <f t="shared" si="35"/>
        <v>#N/A</v>
      </c>
      <c r="AP58" t="e">
        <f t="shared" si="36"/>
        <v>#N/A</v>
      </c>
      <c r="AQ58" t="e">
        <f t="shared" si="37"/>
        <v>#N/A</v>
      </c>
      <c r="AR58" t="e">
        <f t="shared" si="38"/>
        <v>#N/A</v>
      </c>
    </row>
    <row r="59" spans="1:44" x14ac:dyDescent="0.25">
      <c r="A59" s="1">
        <v>50</v>
      </c>
      <c r="B59" s="1"/>
      <c r="C59" s="1"/>
      <c r="D59" s="1"/>
      <c r="E59" s="1"/>
      <c r="F59" s="1"/>
      <c r="G59" s="1"/>
      <c r="W59" t="str">
        <f>W50</f>
        <v>A</v>
      </c>
      <c r="X59" t="str">
        <f t="shared" ref="X59:AB59" si="40">X50</f>
        <v>B</v>
      </c>
      <c r="Y59" t="str">
        <f t="shared" si="40"/>
        <v>C</v>
      </c>
      <c r="Z59" t="str">
        <f t="shared" si="40"/>
        <v>D</v>
      </c>
      <c r="AA59" t="str">
        <f t="shared" si="40"/>
        <v>E</v>
      </c>
      <c r="AB59" t="str">
        <f t="shared" si="40"/>
        <v>F</v>
      </c>
      <c r="AD59">
        <f t="shared" si="10"/>
        <v>0</v>
      </c>
      <c r="AE59">
        <f t="shared" si="11"/>
        <v>0</v>
      </c>
      <c r="AF59">
        <f t="shared" si="12"/>
        <v>0</v>
      </c>
      <c r="AG59">
        <f t="shared" si="13"/>
        <v>0</v>
      </c>
      <c r="AH59">
        <f t="shared" si="14"/>
        <v>0</v>
      </c>
      <c r="AI59">
        <f t="shared" si="15"/>
        <v>0</v>
      </c>
      <c r="AJ59">
        <f t="shared" si="16"/>
        <v>0</v>
      </c>
      <c r="AM59" t="e">
        <f t="shared" si="33"/>
        <v>#N/A</v>
      </c>
      <c r="AN59" t="e">
        <f t="shared" si="34"/>
        <v>#N/A</v>
      </c>
      <c r="AO59" t="e">
        <f t="shared" si="35"/>
        <v>#N/A</v>
      </c>
      <c r="AP59" t="e">
        <f t="shared" si="36"/>
        <v>#N/A</v>
      </c>
      <c r="AQ59" t="e">
        <f t="shared" si="37"/>
        <v>#N/A</v>
      </c>
      <c r="AR59" t="e">
        <f t="shared" si="38"/>
        <v>#N/A</v>
      </c>
    </row>
    <row r="60" spans="1:44" x14ac:dyDescent="0.25">
      <c r="A60" s="1">
        <v>51</v>
      </c>
      <c r="B60" s="1"/>
      <c r="C60" s="1"/>
      <c r="D60" s="1"/>
      <c r="E60" s="1"/>
      <c r="F60" s="1"/>
      <c r="G60" s="1"/>
      <c r="V60" t="str">
        <f>V51</f>
        <v>A</v>
      </c>
      <c r="X60" s="8">
        <f>W40+X40</f>
        <v>60</v>
      </c>
      <c r="Y60" s="8">
        <f>W40+Y40</f>
        <v>60</v>
      </c>
      <c r="Z60" s="8">
        <f>W40+Z40</f>
        <v>60</v>
      </c>
      <c r="AA60" s="8">
        <f>W40+AA40</f>
        <v>44</v>
      </c>
      <c r="AB60">
        <f>W40+AB40</f>
        <v>44</v>
      </c>
      <c r="AD60">
        <f t="shared" si="10"/>
        <v>0</v>
      </c>
      <c r="AE60">
        <f t="shared" si="11"/>
        <v>0</v>
      </c>
      <c r="AF60">
        <f t="shared" si="12"/>
        <v>0</v>
      </c>
      <c r="AG60">
        <f t="shared" si="13"/>
        <v>0</v>
      </c>
      <c r="AH60">
        <f t="shared" si="14"/>
        <v>0</v>
      </c>
      <c r="AI60">
        <f t="shared" si="15"/>
        <v>0</v>
      </c>
      <c r="AJ60">
        <f t="shared" si="16"/>
        <v>0</v>
      </c>
      <c r="AM60" t="e">
        <f t="shared" si="33"/>
        <v>#N/A</v>
      </c>
      <c r="AN60" t="e">
        <f t="shared" si="34"/>
        <v>#N/A</v>
      </c>
      <c r="AO60" t="e">
        <f t="shared" si="35"/>
        <v>#N/A</v>
      </c>
      <c r="AP60" t="e">
        <f t="shared" si="36"/>
        <v>#N/A</v>
      </c>
      <c r="AQ60" t="e">
        <f t="shared" si="37"/>
        <v>#N/A</v>
      </c>
      <c r="AR60" t="e">
        <f t="shared" si="38"/>
        <v>#N/A</v>
      </c>
    </row>
    <row r="61" spans="1:44" x14ac:dyDescent="0.25">
      <c r="A61" s="1">
        <v>52</v>
      </c>
      <c r="B61" s="1"/>
      <c r="C61" s="1"/>
      <c r="D61" s="1"/>
      <c r="E61" s="1"/>
      <c r="F61" s="1"/>
      <c r="G61" s="1"/>
      <c r="V61" t="str">
        <f t="shared" ref="V61:V65" si="41">V52</f>
        <v>B</v>
      </c>
      <c r="W61" s="5">
        <f>W52/(X60^0.5)</f>
        <v>0.47179698520401397</v>
      </c>
      <c r="X61" s="4"/>
      <c r="Y61" s="8">
        <f>X40+Y40</f>
        <v>60</v>
      </c>
      <c r="Z61" s="8">
        <f>X40+Z40</f>
        <v>60</v>
      </c>
      <c r="AA61" s="8">
        <f>X40+AA40</f>
        <v>44</v>
      </c>
      <c r="AB61">
        <f>X40+AB40</f>
        <v>44</v>
      </c>
      <c r="AD61">
        <f t="shared" si="10"/>
        <v>0</v>
      </c>
      <c r="AE61">
        <f t="shared" si="11"/>
        <v>0</v>
      </c>
      <c r="AF61">
        <f t="shared" si="12"/>
        <v>0</v>
      </c>
      <c r="AG61">
        <f t="shared" si="13"/>
        <v>0</v>
      </c>
      <c r="AH61">
        <f t="shared" si="14"/>
        <v>0</v>
      </c>
      <c r="AI61">
        <f t="shared" si="15"/>
        <v>0</v>
      </c>
      <c r="AJ61">
        <f t="shared" si="16"/>
        <v>0</v>
      </c>
      <c r="AM61" t="e">
        <f t="shared" si="33"/>
        <v>#N/A</v>
      </c>
      <c r="AN61" t="e">
        <f t="shared" si="34"/>
        <v>#N/A</v>
      </c>
      <c r="AO61" t="e">
        <f t="shared" si="35"/>
        <v>#N/A</v>
      </c>
      <c r="AP61" t="e">
        <f t="shared" si="36"/>
        <v>#N/A</v>
      </c>
      <c r="AQ61" t="e">
        <f t="shared" si="37"/>
        <v>#N/A</v>
      </c>
      <c r="AR61" t="e">
        <f t="shared" si="38"/>
        <v>#N/A</v>
      </c>
    </row>
    <row r="62" spans="1:44" x14ac:dyDescent="0.25">
      <c r="A62" s="1">
        <v>53</v>
      </c>
      <c r="B62" s="1"/>
      <c r="C62" s="1"/>
      <c r="D62" s="1"/>
      <c r="E62" s="1"/>
      <c r="F62" s="1"/>
      <c r="G62" s="1"/>
      <c r="V62" t="str">
        <f t="shared" si="41"/>
        <v>C</v>
      </c>
      <c r="W62" s="5">
        <f>W53/(Y60^0.5)</f>
        <v>0.42980763670625244</v>
      </c>
      <c r="X62" s="5">
        <f>X53/(Y61^0.5)</f>
        <v>4.1989348497761536E-2</v>
      </c>
      <c r="Y62" s="4"/>
      <c r="Z62" s="8">
        <f>Y40+Z40</f>
        <v>60</v>
      </c>
      <c r="AA62" s="8">
        <f>Y40+AA40</f>
        <v>44</v>
      </c>
      <c r="AB62">
        <f>Y40+AB40</f>
        <v>44</v>
      </c>
      <c r="AD62">
        <f t="shared" si="10"/>
        <v>0</v>
      </c>
      <c r="AE62">
        <f t="shared" si="11"/>
        <v>0</v>
      </c>
      <c r="AF62">
        <f t="shared" si="12"/>
        <v>0</v>
      </c>
      <c r="AG62">
        <f t="shared" si="13"/>
        <v>0</v>
      </c>
      <c r="AH62">
        <f t="shared" si="14"/>
        <v>0</v>
      </c>
      <c r="AI62">
        <f t="shared" si="15"/>
        <v>0</v>
      </c>
      <c r="AJ62">
        <f t="shared" si="16"/>
        <v>0</v>
      </c>
      <c r="AM62" t="e">
        <f t="shared" si="33"/>
        <v>#N/A</v>
      </c>
      <c r="AN62" t="e">
        <f t="shared" si="34"/>
        <v>#N/A</v>
      </c>
      <c r="AO62" t="e">
        <f t="shared" si="35"/>
        <v>#N/A</v>
      </c>
      <c r="AP62" t="e">
        <f t="shared" si="36"/>
        <v>#N/A</v>
      </c>
      <c r="AQ62" t="e">
        <f t="shared" si="37"/>
        <v>#N/A</v>
      </c>
      <c r="AR62" t="e">
        <f t="shared" si="38"/>
        <v>#N/A</v>
      </c>
    </row>
    <row r="63" spans="1:44" x14ac:dyDescent="0.25">
      <c r="A63" s="1">
        <v>54</v>
      </c>
      <c r="B63" s="1"/>
      <c r="C63" s="1"/>
      <c r="D63" s="1"/>
      <c r="E63" s="1"/>
      <c r="F63" s="1"/>
      <c r="G63" s="1"/>
      <c r="V63" t="str">
        <f t="shared" si="41"/>
        <v>D</v>
      </c>
      <c r="W63" s="5">
        <f>W54/(Z60^0.5)</f>
        <v>0.67805022018607353</v>
      </c>
      <c r="X63" s="5">
        <f>X54/(Z61^0.5)</f>
        <v>0.20625323498205961</v>
      </c>
      <c r="Y63" s="5">
        <f>Y54/(Z62^0.5)</f>
        <v>0.24824258347982114</v>
      </c>
      <c r="Z63" s="4"/>
      <c r="AA63" s="8">
        <f>Z40+AA40</f>
        <v>44</v>
      </c>
      <c r="AB63">
        <f>Z40+AB40</f>
        <v>44</v>
      </c>
      <c r="AD63">
        <f t="shared" si="10"/>
        <v>0</v>
      </c>
      <c r="AE63">
        <f t="shared" si="11"/>
        <v>0</v>
      </c>
      <c r="AF63">
        <f t="shared" si="12"/>
        <v>0</v>
      </c>
      <c r="AG63">
        <f t="shared" si="13"/>
        <v>0</v>
      </c>
      <c r="AH63">
        <f t="shared" si="14"/>
        <v>0</v>
      </c>
      <c r="AI63">
        <f t="shared" si="15"/>
        <v>0</v>
      </c>
      <c r="AJ63">
        <f t="shared" si="16"/>
        <v>0</v>
      </c>
      <c r="AM63" t="e">
        <f t="shared" si="33"/>
        <v>#N/A</v>
      </c>
      <c r="AN63" t="e">
        <f t="shared" si="34"/>
        <v>#N/A</v>
      </c>
      <c r="AO63" t="e">
        <f t="shared" si="35"/>
        <v>#N/A</v>
      </c>
      <c r="AP63" t="e">
        <f t="shared" si="36"/>
        <v>#N/A</v>
      </c>
      <c r="AQ63" t="e">
        <f t="shared" si="37"/>
        <v>#N/A</v>
      </c>
      <c r="AR63" t="e">
        <f t="shared" si="38"/>
        <v>#N/A</v>
      </c>
    </row>
    <row r="64" spans="1:44" x14ac:dyDescent="0.25">
      <c r="A64" s="1">
        <v>55</v>
      </c>
      <c r="B64" s="1"/>
      <c r="C64" s="1"/>
      <c r="D64" s="1"/>
      <c r="E64" s="1"/>
      <c r="F64" s="1"/>
      <c r="G64" s="1"/>
      <c r="V64" t="str">
        <f t="shared" si="41"/>
        <v>E</v>
      </c>
      <c r="W64" s="5">
        <f>W55/(AA60^0.5)</f>
        <v>0.37966189624589952</v>
      </c>
      <c r="X64" s="5">
        <f>X55/(AA61^0.5)</f>
        <v>5.9836329109891472E-2</v>
      </c>
      <c r="Y64" s="5">
        <f>Y55/(AA62^0.5)</f>
        <v>2.072153031432037E-2</v>
      </c>
      <c r="Z64" s="5">
        <f>Z55/(AA63^0.5)</f>
        <v>2.072153031432037E-2</v>
      </c>
      <c r="AA64" s="4"/>
      <c r="AB64">
        <f>AA40+AB40</f>
        <v>28</v>
      </c>
      <c r="AD64">
        <f t="shared" si="10"/>
        <v>0</v>
      </c>
      <c r="AE64">
        <f t="shared" si="11"/>
        <v>0</v>
      </c>
      <c r="AF64">
        <f t="shared" si="12"/>
        <v>0</v>
      </c>
      <c r="AG64">
        <f t="shared" si="13"/>
        <v>0</v>
      </c>
      <c r="AH64">
        <f t="shared" si="14"/>
        <v>0</v>
      </c>
      <c r="AI64">
        <f t="shared" si="15"/>
        <v>0</v>
      </c>
      <c r="AJ64">
        <f t="shared" si="16"/>
        <v>0</v>
      </c>
      <c r="AM64" t="e">
        <f t="shared" si="33"/>
        <v>#N/A</v>
      </c>
      <c r="AN64" t="e">
        <f t="shared" si="34"/>
        <v>#N/A</v>
      </c>
      <c r="AO64" t="e">
        <f t="shared" si="35"/>
        <v>#N/A</v>
      </c>
      <c r="AP64" t="e">
        <f t="shared" si="36"/>
        <v>#N/A</v>
      </c>
      <c r="AQ64" t="e">
        <f t="shared" si="37"/>
        <v>#N/A</v>
      </c>
      <c r="AR64" t="e">
        <f t="shared" si="38"/>
        <v>#N/A</v>
      </c>
    </row>
    <row r="65" spans="1:44" x14ac:dyDescent="0.25">
      <c r="A65" s="1">
        <v>56</v>
      </c>
      <c r="B65" s="1"/>
      <c r="C65" s="1"/>
      <c r="D65" s="1"/>
      <c r="E65" s="1"/>
      <c r="F65" s="1"/>
      <c r="G65" s="1"/>
      <c r="V65" t="str">
        <f t="shared" si="41"/>
        <v>F</v>
      </c>
      <c r="W65" s="5">
        <f>W56/(AB60^0.5)</f>
        <v>0.66526201443578314</v>
      </c>
      <c r="X65" s="5">
        <f>X56/(AB61^0.5)</f>
        <v>0.22576378907999217</v>
      </c>
      <c r="Y65" s="5">
        <f>Y56/(AB62^0.5)</f>
        <v>0.26487858787556329</v>
      </c>
      <c r="Z65" s="5">
        <f>Z56/(AB63^0.5)</f>
        <v>3.3630448699895711E-2</v>
      </c>
      <c r="AA65" s="4">
        <f>AA56/(AB64^0.5)</f>
        <v>0.30658889379317888</v>
      </c>
      <c r="AD65">
        <f t="shared" si="10"/>
        <v>0</v>
      </c>
      <c r="AE65">
        <f t="shared" si="11"/>
        <v>0</v>
      </c>
      <c r="AF65">
        <f t="shared" si="12"/>
        <v>0</v>
      </c>
      <c r="AG65">
        <f t="shared" si="13"/>
        <v>0</v>
      </c>
      <c r="AH65">
        <f t="shared" si="14"/>
        <v>0</v>
      </c>
      <c r="AI65">
        <f t="shared" si="15"/>
        <v>0</v>
      </c>
      <c r="AJ65">
        <f t="shared" si="16"/>
        <v>0</v>
      </c>
      <c r="AM65" t="e">
        <f t="shared" si="33"/>
        <v>#N/A</v>
      </c>
      <c r="AN65" t="e">
        <f t="shared" si="34"/>
        <v>#N/A</v>
      </c>
      <c r="AO65" t="e">
        <f t="shared" si="35"/>
        <v>#N/A</v>
      </c>
      <c r="AP65" t="e">
        <f t="shared" si="36"/>
        <v>#N/A</v>
      </c>
      <c r="AQ65" t="e">
        <f t="shared" si="37"/>
        <v>#N/A</v>
      </c>
      <c r="AR65" t="e">
        <f t="shared" si="38"/>
        <v>#N/A</v>
      </c>
    </row>
    <row r="66" spans="1:44" x14ac:dyDescent="0.25">
      <c r="A66" s="1">
        <v>57</v>
      </c>
      <c r="B66" s="1"/>
      <c r="C66" s="1"/>
      <c r="D66" s="1"/>
      <c r="E66" s="1"/>
      <c r="F66" s="1"/>
      <c r="G66" s="1"/>
      <c r="V66" s="2"/>
      <c r="W66" s="4"/>
      <c r="X66" s="4"/>
      <c r="Y66" s="4"/>
      <c r="Z66" s="4"/>
      <c r="AA66" s="4"/>
      <c r="AD66">
        <f t="shared" si="10"/>
        <v>0</v>
      </c>
      <c r="AE66">
        <f t="shared" si="11"/>
        <v>0</v>
      </c>
      <c r="AF66">
        <f t="shared" si="12"/>
        <v>0</v>
      </c>
      <c r="AG66">
        <f t="shared" si="13"/>
        <v>0</v>
      </c>
      <c r="AH66">
        <f t="shared" si="14"/>
        <v>0</v>
      </c>
      <c r="AI66">
        <f t="shared" si="15"/>
        <v>0</v>
      </c>
      <c r="AJ66">
        <f t="shared" si="16"/>
        <v>0</v>
      </c>
      <c r="AM66" t="e">
        <f t="shared" si="33"/>
        <v>#N/A</v>
      </c>
      <c r="AN66" t="e">
        <f t="shared" si="34"/>
        <v>#N/A</v>
      </c>
      <c r="AO66" t="e">
        <f t="shared" si="35"/>
        <v>#N/A</v>
      </c>
      <c r="AP66" t="e">
        <f t="shared" si="36"/>
        <v>#N/A</v>
      </c>
      <c r="AQ66" t="e">
        <f t="shared" si="37"/>
        <v>#N/A</v>
      </c>
      <c r="AR66" t="e">
        <f t="shared" si="38"/>
        <v>#N/A</v>
      </c>
    </row>
    <row r="67" spans="1:44" x14ac:dyDescent="0.25">
      <c r="A67" s="1">
        <v>58</v>
      </c>
      <c r="B67" s="1"/>
      <c r="C67" s="1"/>
      <c r="D67" s="1"/>
      <c r="E67" s="1"/>
      <c r="F67" s="1"/>
      <c r="G67" s="1"/>
      <c r="AD67">
        <f t="shared" si="10"/>
        <v>0</v>
      </c>
      <c r="AE67">
        <f t="shared" si="11"/>
        <v>0</v>
      </c>
      <c r="AF67">
        <f t="shared" si="12"/>
        <v>0</v>
      </c>
      <c r="AG67">
        <f t="shared" si="13"/>
        <v>0</v>
      </c>
      <c r="AH67">
        <f t="shared" si="14"/>
        <v>0</v>
      </c>
      <c r="AI67">
        <f t="shared" si="15"/>
        <v>0</v>
      </c>
      <c r="AJ67">
        <f t="shared" si="16"/>
        <v>0</v>
      </c>
      <c r="AM67" t="e">
        <f t="shared" si="33"/>
        <v>#N/A</v>
      </c>
      <c r="AN67" t="e">
        <f t="shared" si="34"/>
        <v>#N/A</v>
      </c>
      <c r="AO67" t="e">
        <f t="shared" si="35"/>
        <v>#N/A</v>
      </c>
      <c r="AP67" t="e">
        <f t="shared" si="36"/>
        <v>#N/A</v>
      </c>
      <c r="AQ67" t="e">
        <f t="shared" si="37"/>
        <v>#N/A</v>
      </c>
      <c r="AR67" t="e">
        <f t="shared" si="38"/>
        <v>#N/A</v>
      </c>
    </row>
    <row r="68" spans="1:44" ht="15.75" thickBot="1" x14ac:dyDescent="0.3">
      <c r="A68" s="1">
        <v>59</v>
      </c>
      <c r="B68" s="1"/>
      <c r="C68" s="1"/>
      <c r="D68" s="1"/>
      <c r="E68" s="1"/>
      <c r="F68" s="1"/>
      <c r="G68" s="1"/>
      <c r="AD68">
        <f t="shared" si="10"/>
        <v>0</v>
      </c>
      <c r="AE68">
        <f t="shared" si="11"/>
        <v>0</v>
      </c>
      <c r="AF68">
        <f t="shared" si="12"/>
        <v>0</v>
      </c>
      <c r="AG68">
        <f t="shared" si="13"/>
        <v>0</v>
      </c>
      <c r="AH68">
        <f t="shared" si="14"/>
        <v>0</v>
      </c>
      <c r="AI68">
        <f t="shared" si="15"/>
        <v>0</v>
      </c>
      <c r="AJ68">
        <f t="shared" si="16"/>
        <v>0</v>
      </c>
      <c r="AM68" t="e">
        <f t="shared" si="33"/>
        <v>#N/A</v>
      </c>
      <c r="AN68" t="e">
        <f t="shared" si="34"/>
        <v>#N/A</v>
      </c>
      <c r="AO68" t="e">
        <f t="shared" si="35"/>
        <v>#N/A</v>
      </c>
      <c r="AP68" t="e">
        <f t="shared" si="36"/>
        <v>#N/A</v>
      </c>
      <c r="AQ68" t="e">
        <f t="shared" si="37"/>
        <v>#N/A</v>
      </c>
      <c r="AR68" t="e">
        <f t="shared" si="38"/>
        <v>#N/A</v>
      </c>
    </row>
    <row r="69" spans="1:44" ht="15.75" thickBot="1" x14ac:dyDescent="0.3">
      <c r="A69" s="1">
        <v>60</v>
      </c>
      <c r="B69" s="1"/>
      <c r="C69" s="1"/>
      <c r="D69" s="1"/>
      <c r="E69" s="1"/>
      <c r="F69" s="1"/>
      <c r="G69" s="1"/>
      <c r="AB69" s="6"/>
      <c r="AD69">
        <f t="shared" si="10"/>
        <v>0</v>
      </c>
      <c r="AE69">
        <f t="shared" si="11"/>
        <v>0</v>
      </c>
      <c r="AF69">
        <f t="shared" si="12"/>
        <v>0</v>
      </c>
      <c r="AG69">
        <f t="shared" si="13"/>
        <v>0</v>
      </c>
      <c r="AH69">
        <f t="shared" si="14"/>
        <v>0</v>
      </c>
      <c r="AI69">
        <f t="shared" si="15"/>
        <v>0</v>
      </c>
      <c r="AJ69">
        <f t="shared" si="16"/>
        <v>0</v>
      </c>
      <c r="AM69" t="e">
        <f t="shared" si="33"/>
        <v>#N/A</v>
      </c>
      <c r="AN69" t="e">
        <f t="shared" si="34"/>
        <v>#N/A</v>
      </c>
      <c r="AO69" t="e">
        <f t="shared" si="35"/>
        <v>#N/A</v>
      </c>
      <c r="AP69" t="e">
        <f t="shared" si="36"/>
        <v>#N/A</v>
      </c>
      <c r="AQ69" t="e">
        <f t="shared" si="37"/>
        <v>#N/A</v>
      </c>
      <c r="AR69" t="e">
        <f t="shared" si="38"/>
        <v>#N/A</v>
      </c>
    </row>
    <row r="70" spans="1:44" x14ac:dyDescent="0.25">
      <c r="A70" s="1">
        <v>61</v>
      </c>
      <c r="B70" s="1"/>
      <c r="C70" s="1"/>
      <c r="D70" s="1"/>
      <c r="E70" s="1"/>
      <c r="F70" s="1"/>
      <c r="G70" s="1"/>
      <c r="AD70">
        <f t="shared" si="10"/>
        <v>0</v>
      </c>
      <c r="AE70">
        <f t="shared" si="11"/>
        <v>0</v>
      </c>
      <c r="AF70">
        <f t="shared" si="12"/>
        <v>0</v>
      </c>
      <c r="AG70">
        <f t="shared" si="13"/>
        <v>0</v>
      </c>
      <c r="AH70">
        <f t="shared" si="14"/>
        <v>0</v>
      </c>
      <c r="AI70">
        <f t="shared" si="15"/>
        <v>0</v>
      </c>
      <c r="AJ70">
        <f t="shared" si="16"/>
        <v>0</v>
      </c>
      <c r="AM70" t="e">
        <f t="shared" si="33"/>
        <v>#N/A</v>
      </c>
      <c r="AN70" t="e">
        <f t="shared" si="34"/>
        <v>#N/A</v>
      </c>
      <c r="AO70" t="e">
        <f t="shared" si="35"/>
        <v>#N/A</v>
      </c>
      <c r="AP70" t="e">
        <f t="shared" si="36"/>
        <v>#N/A</v>
      </c>
      <c r="AQ70" t="e">
        <f t="shared" si="37"/>
        <v>#N/A</v>
      </c>
      <c r="AR70" t="e">
        <f t="shared" si="38"/>
        <v>#N/A</v>
      </c>
    </row>
    <row r="71" spans="1:44" x14ac:dyDescent="0.25">
      <c r="A71" s="1">
        <v>62</v>
      </c>
      <c r="B71" s="1"/>
      <c r="C71" s="1"/>
      <c r="D71" s="1"/>
      <c r="E71" s="1"/>
      <c r="F71" s="1"/>
      <c r="G71" s="1"/>
      <c r="V71" s="2"/>
      <c r="W71" s="4"/>
      <c r="AD71">
        <f t="shared" si="10"/>
        <v>0</v>
      </c>
      <c r="AE71">
        <f t="shared" si="11"/>
        <v>0</v>
      </c>
      <c r="AF71">
        <f t="shared" si="12"/>
        <v>0</v>
      </c>
      <c r="AG71">
        <f t="shared" si="13"/>
        <v>0</v>
      </c>
      <c r="AH71">
        <f t="shared" si="14"/>
        <v>0</v>
      </c>
      <c r="AI71">
        <f t="shared" si="15"/>
        <v>0</v>
      </c>
      <c r="AJ71">
        <f t="shared" si="16"/>
        <v>0</v>
      </c>
      <c r="AM71" t="e">
        <f t="shared" si="33"/>
        <v>#N/A</v>
      </c>
      <c r="AN71" t="e">
        <f t="shared" si="34"/>
        <v>#N/A</v>
      </c>
      <c r="AO71" t="e">
        <f t="shared" si="35"/>
        <v>#N/A</v>
      </c>
      <c r="AP71" t="e">
        <f t="shared" si="36"/>
        <v>#N/A</v>
      </c>
      <c r="AQ71" t="e">
        <f t="shared" si="37"/>
        <v>#N/A</v>
      </c>
      <c r="AR71" t="e">
        <f t="shared" si="38"/>
        <v>#N/A</v>
      </c>
    </row>
    <row r="72" spans="1:44" x14ac:dyDescent="0.25">
      <c r="A72" s="1">
        <v>63</v>
      </c>
      <c r="B72" s="1"/>
      <c r="C72" s="1"/>
      <c r="D72" s="1"/>
      <c r="E72" s="1"/>
      <c r="F72" s="1"/>
      <c r="G72" s="1"/>
      <c r="V72" s="2"/>
      <c r="W72" s="4"/>
      <c r="X72" s="4"/>
      <c r="AD72">
        <f t="shared" si="10"/>
        <v>0</v>
      </c>
      <c r="AE72">
        <f t="shared" si="11"/>
        <v>0</v>
      </c>
      <c r="AF72">
        <f t="shared" si="12"/>
        <v>0</v>
      </c>
      <c r="AG72">
        <f t="shared" si="13"/>
        <v>0</v>
      </c>
      <c r="AH72">
        <f t="shared" si="14"/>
        <v>0</v>
      </c>
      <c r="AI72">
        <f t="shared" si="15"/>
        <v>0</v>
      </c>
      <c r="AJ72">
        <f t="shared" si="16"/>
        <v>0</v>
      </c>
      <c r="AM72" t="e">
        <f t="shared" si="33"/>
        <v>#N/A</v>
      </c>
      <c r="AN72" t="e">
        <f t="shared" si="34"/>
        <v>#N/A</v>
      </c>
      <c r="AO72" t="e">
        <f t="shared" si="35"/>
        <v>#N/A</v>
      </c>
      <c r="AP72" t="e">
        <f t="shared" si="36"/>
        <v>#N/A</v>
      </c>
      <c r="AQ72" t="e">
        <f t="shared" si="37"/>
        <v>#N/A</v>
      </c>
      <c r="AR72" t="e">
        <f t="shared" si="38"/>
        <v>#N/A</v>
      </c>
    </row>
    <row r="73" spans="1:44" x14ac:dyDescent="0.25">
      <c r="A73" s="1">
        <v>64</v>
      </c>
      <c r="B73" s="1"/>
      <c r="C73" s="1"/>
      <c r="D73" s="1"/>
      <c r="E73" s="1"/>
      <c r="F73" s="1"/>
      <c r="G73" s="1"/>
      <c r="V73" s="2"/>
      <c r="W73" s="4"/>
      <c r="X73" s="4"/>
      <c r="Y73" s="4"/>
      <c r="AD73">
        <f t="shared" si="10"/>
        <v>0</v>
      </c>
      <c r="AE73">
        <f t="shared" si="11"/>
        <v>0</v>
      </c>
      <c r="AF73">
        <f t="shared" si="12"/>
        <v>0</v>
      </c>
      <c r="AG73">
        <f t="shared" si="13"/>
        <v>0</v>
      </c>
      <c r="AH73">
        <f t="shared" si="14"/>
        <v>0</v>
      </c>
      <c r="AI73">
        <f t="shared" si="15"/>
        <v>0</v>
      </c>
      <c r="AJ73">
        <f t="shared" si="16"/>
        <v>0</v>
      </c>
      <c r="AM73" t="e">
        <f t="shared" si="33"/>
        <v>#N/A</v>
      </c>
      <c r="AN73" t="e">
        <f t="shared" si="34"/>
        <v>#N/A</v>
      </c>
      <c r="AO73" t="e">
        <f t="shared" si="35"/>
        <v>#N/A</v>
      </c>
      <c r="AP73" t="e">
        <f t="shared" si="36"/>
        <v>#N/A</v>
      </c>
      <c r="AQ73" t="e">
        <f t="shared" si="37"/>
        <v>#N/A</v>
      </c>
      <c r="AR73" t="e">
        <f t="shared" si="38"/>
        <v>#N/A</v>
      </c>
    </row>
    <row r="74" spans="1:44" x14ac:dyDescent="0.25">
      <c r="A74" s="1">
        <v>65</v>
      </c>
      <c r="B74" s="1"/>
      <c r="C74" s="1"/>
      <c r="D74" s="1"/>
      <c r="E74" s="1"/>
      <c r="F74" s="1"/>
      <c r="G74" s="1"/>
      <c r="V74" s="2"/>
      <c r="W74" s="4"/>
      <c r="X74" s="4"/>
      <c r="Y74" s="4"/>
      <c r="Z74" s="4"/>
      <c r="AD74">
        <f t="shared" si="10"/>
        <v>0</v>
      </c>
      <c r="AE74">
        <f t="shared" si="11"/>
        <v>0</v>
      </c>
      <c r="AF74">
        <f t="shared" si="12"/>
        <v>0</v>
      </c>
      <c r="AG74">
        <f t="shared" si="13"/>
        <v>0</v>
      </c>
      <c r="AH74">
        <f t="shared" si="14"/>
        <v>0</v>
      </c>
      <c r="AI74">
        <f t="shared" si="15"/>
        <v>0</v>
      </c>
      <c r="AJ74">
        <f t="shared" si="16"/>
        <v>0</v>
      </c>
      <c r="AM74" t="e">
        <f t="shared" ref="AM74:AM109" si="42">_xlfn.RANK.AVG(B74,$B$10:$G$109,1)</f>
        <v>#N/A</v>
      </c>
      <c r="AN74" t="e">
        <f t="shared" ref="AN74:AN109" si="43">_xlfn.RANK.AVG(C74,$B$10:$G$109,1)</f>
        <v>#N/A</v>
      </c>
      <c r="AO74" t="e">
        <f t="shared" ref="AO74:AO109" si="44">_xlfn.RANK.AVG(D74,$B$10:$G$109,1)</f>
        <v>#N/A</v>
      </c>
      <c r="AP74" t="e">
        <f t="shared" ref="AP74:AP109" si="45">_xlfn.RANK.AVG(E74,$B$10:$G$109,1)</f>
        <v>#N/A</v>
      </c>
      <c r="AQ74" t="e">
        <f t="shared" ref="AQ74:AQ109" si="46">_xlfn.RANK.AVG(F74,$B$10:$G$109,1)</f>
        <v>#N/A</v>
      </c>
      <c r="AR74" t="e">
        <f t="shared" ref="AR74:AR109" si="47">_xlfn.RANK.AVG(G74,$B$10:$G$109,1)</f>
        <v>#N/A</v>
      </c>
    </row>
    <row r="75" spans="1:44" x14ac:dyDescent="0.25">
      <c r="A75" s="1">
        <v>66</v>
      </c>
      <c r="B75" s="1"/>
      <c r="C75" s="1"/>
      <c r="D75" s="1"/>
      <c r="E75" s="1"/>
      <c r="F75" s="1"/>
      <c r="G75" s="1"/>
      <c r="V75" s="2"/>
      <c r="W75" s="4"/>
      <c r="X75" s="4"/>
      <c r="Y75" s="4"/>
      <c r="Z75" s="4"/>
      <c r="AA75" s="4"/>
      <c r="AD75">
        <f t="shared" ref="AD75:AD109" si="48">IFERROR(AM75,0)</f>
        <v>0</v>
      </c>
      <c r="AE75">
        <f t="shared" ref="AE75:AE109" si="49">IFERROR(AN75,0)</f>
        <v>0</v>
      </c>
      <c r="AF75">
        <f t="shared" ref="AF75:AF109" si="50">IFERROR(AO75,0)</f>
        <v>0</v>
      </c>
      <c r="AG75">
        <f t="shared" ref="AG75:AG109" si="51">IFERROR(AP75,0)</f>
        <v>0</v>
      </c>
      <c r="AH75">
        <f t="shared" ref="AH75:AH109" si="52">IFERROR(AQ75,0)</f>
        <v>0</v>
      </c>
      <c r="AI75">
        <f t="shared" ref="AI75:AI109" si="53">IFERROR(AR75,0)</f>
        <v>0</v>
      </c>
      <c r="AJ75">
        <f t="shared" ref="AJ75:AJ109" si="54">IFERROR(AS75,0)</f>
        <v>0</v>
      </c>
      <c r="AM75" t="e">
        <f t="shared" si="42"/>
        <v>#N/A</v>
      </c>
      <c r="AN75" t="e">
        <f t="shared" si="43"/>
        <v>#N/A</v>
      </c>
      <c r="AO75" t="e">
        <f t="shared" si="44"/>
        <v>#N/A</v>
      </c>
      <c r="AP75" t="e">
        <f t="shared" si="45"/>
        <v>#N/A</v>
      </c>
      <c r="AQ75" t="e">
        <f t="shared" si="46"/>
        <v>#N/A</v>
      </c>
      <c r="AR75" t="e">
        <f t="shared" si="47"/>
        <v>#N/A</v>
      </c>
    </row>
    <row r="76" spans="1:44" x14ac:dyDescent="0.25">
      <c r="A76" s="1">
        <v>67</v>
      </c>
      <c r="B76" s="1"/>
      <c r="C76" s="1"/>
      <c r="D76" s="1"/>
      <c r="E76" s="1"/>
      <c r="F76" s="1"/>
      <c r="G76" s="1"/>
      <c r="AD76">
        <f t="shared" si="48"/>
        <v>0</v>
      </c>
      <c r="AE76">
        <f t="shared" si="49"/>
        <v>0</v>
      </c>
      <c r="AF76">
        <f t="shared" si="50"/>
        <v>0</v>
      </c>
      <c r="AG76">
        <f t="shared" si="51"/>
        <v>0</v>
      </c>
      <c r="AH76">
        <f t="shared" si="52"/>
        <v>0</v>
      </c>
      <c r="AI76">
        <f t="shared" si="53"/>
        <v>0</v>
      </c>
      <c r="AJ76">
        <f t="shared" si="54"/>
        <v>0</v>
      </c>
      <c r="AM76" t="e">
        <f t="shared" si="42"/>
        <v>#N/A</v>
      </c>
      <c r="AN76" t="e">
        <f t="shared" si="43"/>
        <v>#N/A</v>
      </c>
      <c r="AO76" t="e">
        <f t="shared" si="44"/>
        <v>#N/A</v>
      </c>
      <c r="AP76" t="e">
        <f t="shared" si="45"/>
        <v>#N/A</v>
      </c>
      <c r="AQ76" t="e">
        <f t="shared" si="46"/>
        <v>#N/A</v>
      </c>
      <c r="AR76" t="e">
        <f t="shared" si="47"/>
        <v>#N/A</v>
      </c>
    </row>
    <row r="77" spans="1:44" x14ac:dyDescent="0.25">
      <c r="A77" s="1">
        <v>68</v>
      </c>
      <c r="B77" s="1"/>
      <c r="C77" s="1"/>
      <c r="D77" s="1"/>
      <c r="E77" s="1"/>
      <c r="F77" s="1"/>
      <c r="G77" s="1"/>
      <c r="V77" t="s">
        <v>34</v>
      </c>
      <c r="AB77">
        <f>W18-1</f>
        <v>5</v>
      </c>
      <c r="AD77">
        <f t="shared" si="48"/>
        <v>0</v>
      </c>
      <c r="AE77">
        <f t="shared" si="49"/>
        <v>0</v>
      </c>
      <c r="AF77">
        <f t="shared" si="50"/>
        <v>0</v>
      </c>
      <c r="AG77">
        <f t="shared" si="51"/>
        <v>0</v>
      </c>
      <c r="AH77">
        <f t="shared" si="52"/>
        <v>0</v>
      </c>
      <c r="AI77">
        <f t="shared" si="53"/>
        <v>0</v>
      </c>
      <c r="AJ77">
        <f t="shared" si="54"/>
        <v>0</v>
      </c>
      <c r="AM77" t="e">
        <f t="shared" si="42"/>
        <v>#N/A</v>
      </c>
      <c r="AN77" t="e">
        <f t="shared" si="43"/>
        <v>#N/A</v>
      </c>
      <c r="AO77" t="e">
        <f t="shared" si="44"/>
        <v>#N/A</v>
      </c>
      <c r="AP77" t="e">
        <f t="shared" si="45"/>
        <v>#N/A</v>
      </c>
      <c r="AQ77" t="e">
        <f t="shared" si="46"/>
        <v>#N/A</v>
      </c>
      <c r="AR77" t="e">
        <f t="shared" si="47"/>
        <v>#N/A</v>
      </c>
    </row>
    <row r="78" spans="1:44" x14ac:dyDescent="0.25">
      <c r="A78" s="1">
        <v>69</v>
      </c>
      <c r="B78" s="1"/>
      <c r="C78" s="1"/>
      <c r="D78" s="1"/>
      <c r="E78" s="1"/>
      <c r="F78" s="1"/>
      <c r="G78" s="1"/>
      <c r="W78" s="4">
        <f>W70</f>
        <v>0</v>
      </c>
      <c r="X78" s="4">
        <f>X70</f>
        <v>0</v>
      </c>
      <c r="Y78" s="4">
        <f>Y70</f>
        <v>0</v>
      </c>
      <c r="Z78" s="4">
        <f>Z70</f>
        <v>0</v>
      </c>
      <c r="AA78" s="4">
        <f>AA70</f>
        <v>0</v>
      </c>
      <c r="AD78">
        <f t="shared" si="48"/>
        <v>0</v>
      </c>
      <c r="AE78">
        <f t="shared" si="49"/>
        <v>0</v>
      </c>
      <c r="AF78">
        <f t="shared" si="50"/>
        <v>0</v>
      </c>
      <c r="AG78">
        <f t="shared" si="51"/>
        <v>0</v>
      </c>
      <c r="AH78">
        <f t="shared" si="52"/>
        <v>0</v>
      </c>
      <c r="AI78">
        <f t="shared" si="53"/>
        <v>0</v>
      </c>
      <c r="AJ78">
        <f t="shared" si="54"/>
        <v>0</v>
      </c>
      <c r="AM78" t="e">
        <f t="shared" si="42"/>
        <v>#N/A</v>
      </c>
      <c r="AN78" t="e">
        <f t="shared" si="43"/>
        <v>#N/A</v>
      </c>
      <c r="AO78" t="e">
        <f t="shared" si="44"/>
        <v>#N/A</v>
      </c>
      <c r="AP78" t="e">
        <f t="shared" si="45"/>
        <v>#N/A</v>
      </c>
      <c r="AQ78" t="e">
        <f t="shared" si="46"/>
        <v>#N/A</v>
      </c>
      <c r="AR78" t="e">
        <f t="shared" si="47"/>
        <v>#N/A</v>
      </c>
    </row>
    <row r="79" spans="1:44" x14ac:dyDescent="0.25">
      <c r="A79" s="1">
        <v>70</v>
      </c>
      <c r="B79" s="1"/>
      <c r="C79" s="1"/>
      <c r="D79" s="1"/>
      <c r="E79" s="1"/>
      <c r="F79" s="1"/>
      <c r="G79" s="1"/>
      <c r="V79" s="2">
        <f>V71</f>
        <v>0</v>
      </c>
      <c r="W79" s="4">
        <f>W62*$AB$77</f>
        <v>2.1490381835312622</v>
      </c>
      <c r="AD79">
        <f t="shared" si="48"/>
        <v>0</v>
      </c>
      <c r="AE79">
        <f t="shared" si="49"/>
        <v>0</v>
      </c>
      <c r="AF79">
        <f t="shared" si="50"/>
        <v>0</v>
      </c>
      <c r="AG79">
        <f t="shared" si="51"/>
        <v>0</v>
      </c>
      <c r="AH79">
        <f t="shared" si="52"/>
        <v>0</v>
      </c>
      <c r="AI79">
        <f t="shared" si="53"/>
        <v>0</v>
      </c>
      <c r="AJ79">
        <f t="shared" si="54"/>
        <v>0</v>
      </c>
      <c r="AM79" t="e">
        <f t="shared" si="42"/>
        <v>#N/A</v>
      </c>
      <c r="AN79" t="e">
        <f t="shared" si="43"/>
        <v>#N/A</v>
      </c>
      <c r="AO79" t="e">
        <f t="shared" si="44"/>
        <v>#N/A</v>
      </c>
      <c r="AP79" t="e">
        <f t="shared" si="45"/>
        <v>#N/A</v>
      </c>
      <c r="AQ79" t="e">
        <f t="shared" si="46"/>
        <v>#N/A</v>
      </c>
      <c r="AR79" t="e">
        <f t="shared" si="47"/>
        <v>#N/A</v>
      </c>
    </row>
    <row r="80" spans="1:44" x14ac:dyDescent="0.25">
      <c r="A80" s="1">
        <v>71</v>
      </c>
      <c r="B80" s="1"/>
      <c r="C80" s="1"/>
      <c r="D80" s="1"/>
      <c r="E80" s="1"/>
      <c r="F80" s="1"/>
      <c r="G80" s="1"/>
      <c r="V80" s="2">
        <f>V72</f>
        <v>0</v>
      </c>
      <c r="W80" s="4">
        <f>W63*$AB$77</f>
        <v>3.3902511009303677</v>
      </c>
      <c r="X80" s="4">
        <f>X63*$AB$77</f>
        <v>1.031266174910298</v>
      </c>
      <c r="AD80">
        <f t="shared" si="48"/>
        <v>0</v>
      </c>
      <c r="AE80">
        <f t="shared" si="49"/>
        <v>0</v>
      </c>
      <c r="AF80">
        <f t="shared" si="50"/>
        <v>0</v>
      </c>
      <c r="AG80">
        <f t="shared" si="51"/>
        <v>0</v>
      </c>
      <c r="AH80">
        <f t="shared" si="52"/>
        <v>0</v>
      </c>
      <c r="AI80">
        <f t="shared" si="53"/>
        <v>0</v>
      </c>
      <c r="AJ80">
        <f t="shared" si="54"/>
        <v>0</v>
      </c>
      <c r="AM80" t="e">
        <f t="shared" si="42"/>
        <v>#N/A</v>
      </c>
      <c r="AN80" t="e">
        <f t="shared" si="43"/>
        <v>#N/A</v>
      </c>
      <c r="AO80" t="e">
        <f t="shared" si="44"/>
        <v>#N/A</v>
      </c>
      <c r="AP80" t="e">
        <f t="shared" si="45"/>
        <v>#N/A</v>
      </c>
      <c r="AQ80" t="e">
        <f t="shared" si="46"/>
        <v>#N/A</v>
      </c>
      <c r="AR80" t="e">
        <f t="shared" si="47"/>
        <v>#N/A</v>
      </c>
    </row>
    <row r="81" spans="1:44" x14ac:dyDescent="0.25">
      <c r="A81" s="1">
        <v>72</v>
      </c>
      <c r="B81" s="1"/>
      <c r="C81" s="1"/>
      <c r="D81" s="1"/>
      <c r="E81" s="1"/>
      <c r="F81" s="1"/>
      <c r="G81" s="1"/>
      <c r="V81" s="2">
        <f>V73</f>
        <v>0</v>
      </c>
      <c r="W81" s="4">
        <f>W64*$AB$77</f>
        <v>1.8983094812294976</v>
      </c>
      <c r="X81" s="4">
        <f>X64*$AB$77</f>
        <v>0.29918164554945736</v>
      </c>
      <c r="Y81" s="4">
        <f>Y64*$AB$77</f>
        <v>0.10360765157160184</v>
      </c>
      <c r="AD81">
        <f t="shared" si="48"/>
        <v>0</v>
      </c>
      <c r="AE81">
        <f t="shared" si="49"/>
        <v>0</v>
      </c>
      <c r="AF81">
        <f t="shared" si="50"/>
        <v>0</v>
      </c>
      <c r="AG81">
        <f t="shared" si="51"/>
        <v>0</v>
      </c>
      <c r="AH81">
        <f t="shared" si="52"/>
        <v>0</v>
      </c>
      <c r="AI81">
        <f t="shared" si="53"/>
        <v>0</v>
      </c>
      <c r="AJ81">
        <f t="shared" si="54"/>
        <v>0</v>
      </c>
      <c r="AM81" t="e">
        <f t="shared" si="42"/>
        <v>#N/A</v>
      </c>
      <c r="AN81" t="e">
        <f t="shared" si="43"/>
        <v>#N/A</v>
      </c>
      <c r="AO81" t="e">
        <f t="shared" si="44"/>
        <v>#N/A</v>
      </c>
      <c r="AP81" t="e">
        <f t="shared" si="45"/>
        <v>#N/A</v>
      </c>
      <c r="AQ81" t="e">
        <f t="shared" si="46"/>
        <v>#N/A</v>
      </c>
      <c r="AR81" t="e">
        <f t="shared" si="47"/>
        <v>#N/A</v>
      </c>
    </row>
    <row r="82" spans="1:44" x14ac:dyDescent="0.25">
      <c r="A82" s="1">
        <v>73</v>
      </c>
      <c r="B82" s="1"/>
      <c r="C82" s="1"/>
      <c r="D82" s="1"/>
      <c r="E82" s="1"/>
      <c r="F82" s="1"/>
      <c r="G82" s="1"/>
      <c r="V82" s="2">
        <f>V74</f>
        <v>0</v>
      </c>
      <c r="W82" s="4">
        <f>W65*$AB$77</f>
        <v>3.3263100721789156</v>
      </c>
      <c r="X82" s="4">
        <f>X65*$AB$77</f>
        <v>1.1288189453999609</v>
      </c>
      <c r="Y82" s="4">
        <f>Y65*$AB$77</f>
        <v>1.3243929393778164</v>
      </c>
      <c r="Z82" s="4">
        <f>Z65*$AB$77</f>
        <v>0.16815224349947855</v>
      </c>
      <c r="AD82">
        <f t="shared" si="48"/>
        <v>0</v>
      </c>
      <c r="AE82">
        <f t="shared" si="49"/>
        <v>0</v>
      </c>
      <c r="AF82">
        <f t="shared" si="50"/>
        <v>0</v>
      </c>
      <c r="AG82">
        <f t="shared" si="51"/>
        <v>0</v>
      </c>
      <c r="AH82">
        <f t="shared" si="52"/>
        <v>0</v>
      </c>
      <c r="AI82">
        <f t="shared" si="53"/>
        <v>0</v>
      </c>
      <c r="AJ82">
        <f t="shared" si="54"/>
        <v>0</v>
      </c>
      <c r="AM82" t="e">
        <f t="shared" si="42"/>
        <v>#N/A</v>
      </c>
      <c r="AN82" t="e">
        <f t="shared" si="43"/>
        <v>#N/A</v>
      </c>
      <c r="AO82" t="e">
        <f t="shared" si="44"/>
        <v>#N/A</v>
      </c>
      <c r="AP82" t="e">
        <f t="shared" si="45"/>
        <v>#N/A</v>
      </c>
      <c r="AQ82" t="e">
        <f t="shared" si="46"/>
        <v>#N/A</v>
      </c>
      <c r="AR82" t="e">
        <f t="shared" si="47"/>
        <v>#N/A</v>
      </c>
    </row>
    <row r="83" spans="1:44" x14ac:dyDescent="0.25">
      <c r="A83" s="1">
        <v>74</v>
      </c>
      <c r="B83" s="1"/>
      <c r="C83" s="1"/>
      <c r="D83" s="1"/>
      <c r="E83" s="1"/>
      <c r="F83" s="1"/>
      <c r="G83" s="1"/>
      <c r="V83" s="2">
        <f>V75</f>
        <v>0</v>
      </c>
      <c r="W83" s="4">
        <f>W66*$AB$77</f>
        <v>0</v>
      </c>
      <c r="X83" s="4">
        <f>X66*$AB$77</f>
        <v>0</v>
      </c>
      <c r="Y83" s="4">
        <f>Y66*$AB$77</f>
        <v>0</v>
      </c>
      <c r="Z83" s="4">
        <f>Z66*$AB$77</f>
        <v>0</v>
      </c>
      <c r="AA83" s="4">
        <f>AA66*$AB$77</f>
        <v>0</v>
      </c>
      <c r="AD83">
        <f t="shared" si="48"/>
        <v>0</v>
      </c>
      <c r="AE83">
        <f t="shared" si="49"/>
        <v>0</v>
      </c>
      <c r="AF83">
        <f t="shared" si="50"/>
        <v>0</v>
      </c>
      <c r="AG83">
        <f t="shared" si="51"/>
        <v>0</v>
      </c>
      <c r="AH83">
        <f t="shared" si="52"/>
        <v>0</v>
      </c>
      <c r="AI83">
        <f t="shared" si="53"/>
        <v>0</v>
      </c>
      <c r="AJ83">
        <f t="shared" si="54"/>
        <v>0</v>
      </c>
      <c r="AM83" t="e">
        <f t="shared" si="42"/>
        <v>#N/A</v>
      </c>
      <c r="AN83" t="e">
        <f t="shared" si="43"/>
        <v>#N/A</v>
      </c>
      <c r="AO83" t="e">
        <f t="shared" si="44"/>
        <v>#N/A</v>
      </c>
      <c r="AP83" t="e">
        <f t="shared" si="45"/>
        <v>#N/A</v>
      </c>
      <c r="AQ83" t="e">
        <f t="shared" si="46"/>
        <v>#N/A</v>
      </c>
      <c r="AR83" t="e">
        <f t="shared" si="47"/>
        <v>#N/A</v>
      </c>
    </row>
    <row r="84" spans="1:44" x14ac:dyDescent="0.25">
      <c r="A84" s="1">
        <v>75</v>
      </c>
      <c r="B84" s="1"/>
      <c r="C84" s="1"/>
      <c r="D84" s="1"/>
      <c r="E84" s="1"/>
      <c r="F84" s="1"/>
      <c r="G84" s="1"/>
      <c r="AD84">
        <f t="shared" si="48"/>
        <v>0</v>
      </c>
      <c r="AE84">
        <f t="shared" si="49"/>
        <v>0</v>
      </c>
      <c r="AF84">
        <f t="shared" si="50"/>
        <v>0</v>
      </c>
      <c r="AG84">
        <f t="shared" si="51"/>
        <v>0</v>
      </c>
      <c r="AH84">
        <f t="shared" si="52"/>
        <v>0</v>
      </c>
      <c r="AI84">
        <f t="shared" si="53"/>
        <v>0</v>
      </c>
      <c r="AJ84">
        <f t="shared" si="54"/>
        <v>0</v>
      </c>
      <c r="AM84" t="e">
        <f t="shared" si="42"/>
        <v>#N/A</v>
      </c>
      <c r="AN84" t="e">
        <f t="shared" si="43"/>
        <v>#N/A</v>
      </c>
      <c r="AO84" t="e">
        <f t="shared" si="44"/>
        <v>#N/A</v>
      </c>
      <c r="AP84" t="e">
        <f t="shared" si="45"/>
        <v>#N/A</v>
      </c>
      <c r="AQ84" t="e">
        <f t="shared" si="46"/>
        <v>#N/A</v>
      </c>
      <c r="AR84" t="e">
        <f t="shared" si="47"/>
        <v>#N/A</v>
      </c>
    </row>
    <row r="85" spans="1:44" x14ac:dyDescent="0.25">
      <c r="A85" s="1">
        <v>76</v>
      </c>
      <c r="B85" s="1"/>
      <c r="C85" s="1"/>
      <c r="D85" s="1"/>
      <c r="E85" s="1"/>
      <c r="F85" s="1"/>
      <c r="G85" s="1"/>
      <c r="AD85">
        <f t="shared" si="48"/>
        <v>0</v>
      </c>
      <c r="AE85">
        <f t="shared" si="49"/>
        <v>0</v>
      </c>
      <c r="AF85">
        <f t="shared" si="50"/>
        <v>0</v>
      </c>
      <c r="AG85">
        <f t="shared" si="51"/>
        <v>0</v>
      </c>
      <c r="AH85">
        <f t="shared" si="52"/>
        <v>0</v>
      </c>
      <c r="AI85">
        <f t="shared" si="53"/>
        <v>0</v>
      </c>
      <c r="AJ85">
        <f t="shared" si="54"/>
        <v>0</v>
      </c>
      <c r="AM85" t="e">
        <f t="shared" si="42"/>
        <v>#N/A</v>
      </c>
      <c r="AN85" t="e">
        <f t="shared" si="43"/>
        <v>#N/A</v>
      </c>
      <c r="AO85" t="e">
        <f t="shared" si="44"/>
        <v>#N/A</v>
      </c>
      <c r="AP85" t="e">
        <f t="shared" si="45"/>
        <v>#N/A</v>
      </c>
      <c r="AQ85" t="e">
        <f t="shared" si="46"/>
        <v>#N/A</v>
      </c>
      <c r="AR85" t="e">
        <f t="shared" si="47"/>
        <v>#N/A</v>
      </c>
    </row>
    <row r="86" spans="1:44" x14ac:dyDescent="0.25">
      <c r="A86" s="1">
        <v>77</v>
      </c>
      <c r="B86" s="1"/>
      <c r="C86" s="1"/>
      <c r="D86" s="1"/>
      <c r="E86" s="1"/>
      <c r="F86" s="1"/>
      <c r="G86" s="1"/>
      <c r="AD86">
        <f t="shared" si="48"/>
        <v>0</v>
      </c>
      <c r="AE86">
        <f t="shared" si="49"/>
        <v>0</v>
      </c>
      <c r="AF86">
        <f t="shared" si="50"/>
        <v>0</v>
      </c>
      <c r="AG86">
        <f t="shared" si="51"/>
        <v>0</v>
      </c>
      <c r="AH86">
        <f t="shared" si="52"/>
        <v>0</v>
      </c>
      <c r="AI86">
        <f t="shared" si="53"/>
        <v>0</v>
      </c>
      <c r="AJ86">
        <f t="shared" si="54"/>
        <v>0</v>
      </c>
      <c r="AM86" t="e">
        <f t="shared" si="42"/>
        <v>#N/A</v>
      </c>
      <c r="AN86" t="e">
        <f t="shared" si="43"/>
        <v>#N/A</v>
      </c>
      <c r="AO86" t="e">
        <f t="shared" si="44"/>
        <v>#N/A</v>
      </c>
      <c r="AP86" t="e">
        <f t="shared" si="45"/>
        <v>#N/A</v>
      </c>
      <c r="AQ86" t="e">
        <f t="shared" si="46"/>
        <v>#N/A</v>
      </c>
      <c r="AR86" t="e">
        <f t="shared" si="47"/>
        <v>#N/A</v>
      </c>
    </row>
    <row r="87" spans="1:44" x14ac:dyDescent="0.25">
      <c r="A87" s="1">
        <v>78</v>
      </c>
      <c r="B87" s="1"/>
      <c r="C87" s="1"/>
      <c r="D87" s="1"/>
      <c r="E87" s="1"/>
      <c r="F87" s="1"/>
      <c r="G87" s="1"/>
      <c r="AD87">
        <f t="shared" si="48"/>
        <v>0</v>
      </c>
      <c r="AE87">
        <f t="shared" si="49"/>
        <v>0</v>
      </c>
      <c r="AF87">
        <f t="shared" si="50"/>
        <v>0</v>
      </c>
      <c r="AG87">
        <f t="shared" si="51"/>
        <v>0</v>
      </c>
      <c r="AH87">
        <f t="shared" si="52"/>
        <v>0</v>
      </c>
      <c r="AI87">
        <f t="shared" si="53"/>
        <v>0</v>
      </c>
      <c r="AJ87">
        <f t="shared" si="54"/>
        <v>0</v>
      </c>
      <c r="AM87" t="e">
        <f t="shared" si="42"/>
        <v>#N/A</v>
      </c>
      <c r="AN87" t="e">
        <f t="shared" si="43"/>
        <v>#N/A</v>
      </c>
      <c r="AO87" t="e">
        <f t="shared" si="44"/>
        <v>#N/A</v>
      </c>
      <c r="AP87" t="e">
        <f t="shared" si="45"/>
        <v>#N/A</v>
      </c>
      <c r="AQ87" t="e">
        <f t="shared" si="46"/>
        <v>#N/A</v>
      </c>
      <c r="AR87" t="e">
        <f t="shared" si="47"/>
        <v>#N/A</v>
      </c>
    </row>
    <row r="88" spans="1:44" x14ac:dyDescent="0.25">
      <c r="A88" s="1">
        <v>79</v>
      </c>
      <c r="B88" s="1"/>
      <c r="C88" s="1"/>
      <c r="D88" s="1"/>
      <c r="E88" s="1"/>
      <c r="F88" s="1"/>
      <c r="G88" s="1"/>
      <c r="AD88">
        <f t="shared" si="48"/>
        <v>0</v>
      </c>
      <c r="AE88">
        <f t="shared" si="49"/>
        <v>0</v>
      </c>
      <c r="AF88">
        <f t="shared" si="50"/>
        <v>0</v>
      </c>
      <c r="AG88">
        <f t="shared" si="51"/>
        <v>0</v>
      </c>
      <c r="AH88">
        <f t="shared" si="52"/>
        <v>0</v>
      </c>
      <c r="AI88">
        <f t="shared" si="53"/>
        <v>0</v>
      </c>
      <c r="AJ88">
        <f t="shared" si="54"/>
        <v>0</v>
      </c>
      <c r="AM88" t="e">
        <f t="shared" si="42"/>
        <v>#N/A</v>
      </c>
      <c r="AN88" t="e">
        <f t="shared" si="43"/>
        <v>#N/A</v>
      </c>
      <c r="AO88" t="e">
        <f t="shared" si="44"/>
        <v>#N/A</v>
      </c>
      <c r="AP88" t="e">
        <f t="shared" si="45"/>
        <v>#N/A</v>
      </c>
      <c r="AQ88" t="e">
        <f t="shared" si="46"/>
        <v>#N/A</v>
      </c>
      <c r="AR88" t="e">
        <f t="shared" si="47"/>
        <v>#N/A</v>
      </c>
    </row>
    <row r="89" spans="1:44" x14ac:dyDescent="0.25">
      <c r="A89" s="1">
        <v>80</v>
      </c>
      <c r="B89" s="1"/>
      <c r="C89" s="1"/>
      <c r="D89" s="1"/>
      <c r="E89" s="1"/>
      <c r="F89" s="1"/>
      <c r="G89" s="1"/>
      <c r="AD89">
        <f t="shared" si="48"/>
        <v>0</v>
      </c>
      <c r="AE89">
        <f t="shared" si="49"/>
        <v>0</v>
      </c>
      <c r="AF89">
        <f t="shared" si="50"/>
        <v>0</v>
      </c>
      <c r="AG89">
        <f t="shared" si="51"/>
        <v>0</v>
      </c>
      <c r="AH89">
        <f t="shared" si="52"/>
        <v>0</v>
      </c>
      <c r="AI89">
        <f t="shared" si="53"/>
        <v>0</v>
      </c>
      <c r="AJ89">
        <f t="shared" si="54"/>
        <v>0</v>
      </c>
      <c r="AM89" t="e">
        <f t="shared" si="42"/>
        <v>#N/A</v>
      </c>
      <c r="AN89" t="e">
        <f t="shared" si="43"/>
        <v>#N/A</v>
      </c>
      <c r="AO89" t="e">
        <f t="shared" si="44"/>
        <v>#N/A</v>
      </c>
      <c r="AP89" t="e">
        <f t="shared" si="45"/>
        <v>#N/A</v>
      </c>
      <c r="AQ89" t="e">
        <f t="shared" si="46"/>
        <v>#N/A</v>
      </c>
      <c r="AR89" t="e">
        <f t="shared" si="47"/>
        <v>#N/A</v>
      </c>
    </row>
    <row r="90" spans="1:44" x14ac:dyDescent="0.25">
      <c r="A90" s="1">
        <v>81</v>
      </c>
      <c r="B90" s="1"/>
      <c r="C90" s="1"/>
      <c r="D90" s="1"/>
      <c r="E90" s="1"/>
      <c r="F90" s="1"/>
      <c r="G90" s="1"/>
      <c r="AD90">
        <f t="shared" si="48"/>
        <v>0</v>
      </c>
      <c r="AE90">
        <f t="shared" si="49"/>
        <v>0</v>
      </c>
      <c r="AF90">
        <f t="shared" si="50"/>
        <v>0</v>
      </c>
      <c r="AG90">
        <f t="shared" si="51"/>
        <v>0</v>
      </c>
      <c r="AH90">
        <f t="shared" si="52"/>
        <v>0</v>
      </c>
      <c r="AI90">
        <f t="shared" si="53"/>
        <v>0</v>
      </c>
      <c r="AJ90">
        <f t="shared" si="54"/>
        <v>0</v>
      </c>
      <c r="AM90" t="e">
        <f t="shared" si="42"/>
        <v>#N/A</v>
      </c>
      <c r="AN90" t="e">
        <f t="shared" si="43"/>
        <v>#N/A</v>
      </c>
      <c r="AO90" t="e">
        <f t="shared" si="44"/>
        <v>#N/A</v>
      </c>
      <c r="AP90" t="e">
        <f t="shared" si="45"/>
        <v>#N/A</v>
      </c>
      <c r="AQ90" t="e">
        <f t="shared" si="46"/>
        <v>#N/A</v>
      </c>
      <c r="AR90" t="e">
        <f t="shared" si="47"/>
        <v>#N/A</v>
      </c>
    </row>
    <row r="91" spans="1:44" x14ac:dyDescent="0.25">
      <c r="A91" s="1">
        <v>82</v>
      </c>
      <c r="B91" s="1"/>
      <c r="C91" s="1"/>
      <c r="D91" s="1"/>
      <c r="E91" s="1"/>
      <c r="F91" s="1"/>
      <c r="G91" s="1"/>
      <c r="AD91">
        <f t="shared" si="48"/>
        <v>0</v>
      </c>
      <c r="AE91">
        <f t="shared" si="49"/>
        <v>0</v>
      </c>
      <c r="AF91">
        <f t="shared" si="50"/>
        <v>0</v>
      </c>
      <c r="AG91">
        <f t="shared" si="51"/>
        <v>0</v>
      </c>
      <c r="AH91">
        <f t="shared" si="52"/>
        <v>0</v>
      </c>
      <c r="AI91">
        <f t="shared" si="53"/>
        <v>0</v>
      </c>
      <c r="AJ91">
        <f t="shared" si="54"/>
        <v>0</v>
      </c>
      <c r="AM91" t="e">
        <f t="shared" si="42"/>
        <v>#N/A</v>
      </c>
      <c r="AN91" t="e">
        <f t="shared" si="43"/>
        <v>#N/A</v>
      </c>
      <c r="AO91" t="e">
        <f t="shared" si="44"/>
        <v>#N/A</v>
      </c>
      <c r="AP91" t="e">
        <f t="shared" si="45"/>
        <v>#N/A</v>
      </c>
      <c r="AQ91" t="e">
        <f t="shared" si="46"/>
        <v>#N/A</v>
      </c>
      <c r="AR91" t="e">
        <f t="shared" si="47"/>
        <v>#N/A</v>
      </c>
    </row>
    <row r="92" spans="1:44" x14ac:dyDescent="0.25">
      <c r="A92" s="1">
        <v>83</v>
      </c>
      <c r="B92" s="1"/>
      <c r="C92" s="1"/>
      <c r="D92" s="1"/>
      <c r="E92" s="1"/>
      <c r="F92" s="1"/>
      <c r="G92" s="1"/>
      <c r="AD92">
        <f t="shared" si="48"/>
        <v>0</v>
      </c>
      <c r="AE92">
        <f t="shared" si="49"/>
        <v>0</v>
      </c>
      <c r="AF92">
        <f t="shared" si="50"/>
        <v>0</v>
      </c>
      <c r="AG92">
        <f t="shared" si="51"/>
        <v>0</v>
      </c>
      <c r="AH92">
        <f t="shared" si="52"/>
        <v>0</v>
      </c>
      <c r="AI92">
        <f t="shared" si="53"/>
        <v>0</v>
      </c>
      <c r="AJ92">
        <f t="shared" si="54"/>
        <v>0</v>
      </c>
      <c r="AM92" t="e">
        <f t="shared" si="42"/>
        <v>#N/A</v>
      </c>
      <c r="AN92" t="e">
        <f t="shared" si="43"/>
        <v>#N/A</v>
      </c>
      <c r="AO92" t="e">
        <f t="shared" si="44"/>
        <v>#N/A</v>
      </c>
      <c r="AP92" t="e">
        <f t="shared" si="45"/>
        <v>#N/A</v>
      </c>
      <c r="AQ92" t="e">
        <f t="shared" si="46"/>
        <v>#N/A</v>
      </c>
      <c r="AR92" t="e">
        <f t="shared" si="47"/>
        <v>#N/A</v>
      </c>
    </row>
    <row r="93" spans="1:44" x14ac:dyDescent="0.25">
      <c r="A93" s="1">
        <v>84</v>
      </c>
      <c r="B93" s="1"/>
      <c r="C93" s="1"/>
      <c r="D93" s="1"/>
      <c r="E93" s="1"/>
      <c r="F93" s="1"/>
      <c r="G93" s="1"/>
      <c r="AD93">
        <f t="shared" si="48"/>
        <v>0</v>
      </c>
      <c r="AE93">
        <f t="shared" si="49"/>
        <v>0</v>
      </c>
      <c r="AF93">
        <f t="shared" si="50"/>
        <v>0</v>
      </c>
      <c r="AG93">
        <f t="shared" si="51"/>
        <v>0</v>
      </c>
      <c r="AH93">
        <f t="shared" si="52"/>
        <v>0</v>
      </c>
      <c r="AI93">
        <f t="shared" si="53"/>
        <v>0</v>
      </c>
      <c r="AJ93">
        <f t="shared" si="54"/>
        <v>0</v>
      </c>
      <c r="AM93" t="e">
        <f t="shared" si="42"/>
        <v>#N/A</v>
      </c>
      <c r="AN93" t="e">
        <f t="shared" si="43"/>
        <v>#N/A</v>
      </c>
      <c r="AO93" t="e">
        <f t="shared" si="44"/>
        <v>#N/A</v>
      </c>
      <c r="AP93" t="e">
        <f t="shared" si="45"/>
        <v>#N/A</v>
      </c>
      <c r="AQ93" t="e">
        <f t="shared" si="46"/>
        <v>#N/A</v>
      </c>
      <c r="AR93" t="e">
        <f t="shared" si="47"/>
        <v>#N/A</v>
      </c>
    </row>
    <row r="94" spans="1:44" x14ac:dyDescent="0.25">
      <c r="A94" s="1">
        <v>85</v>
      </c>
      <c r="B94" s="1"/>
      <c r="C94" s="1"/>
      <c r="D94" s="1"/>
      <c r="E94" s="1"/>
      <c r="F94" s="1"/>
      <c r="G94" s="1"/>
      <c r="AD94">
        <f t="shared" si="48"/>
        <v>0</v>
      </c>
      <c r="AE94">
        <f t="shared" si="49"/>
        <v>0</v>
      </c>
      <c r="AF94">
        <f t="shared" si="50"/>
        <v>0</v>
      </c>
      <c r="AG94">
        <f t="shared" si="51"/>
        <v>0</v>
      </c>
      <c r="AH94">
        <f t="shared" si="52"/>
        <v>0</v>
      </c>
      <c r="AI94">
        <f t="shared" si="53"/>
        <v>0</v>
      </c>
      <c r="AJ94">
        <f t="shared" si="54"/>
        <v>0</v>
      </c>
      <c r="AM94" t="e">
        <f t="shared" si="42"/>
        <v>#N/A</v>
      </c>
      <c r="AN94" t="e">
        <f t="shared" si="43"/>
        <v>#N/A</v>
      </c>
      <c r="AO94" t="e">
        <f t="shared" si="44"/>
        <v>#N/A</v>
      </c>
      <c r="AP94" t="e">
        <f t="shared" si="45"/>
        <v>#N/A</v>
      </c>
      <c r="AQ94" t="e">
        <f t="shared" si="46"/>
        <v>#N/A</v>
      </c>
      <c r="AR94" t="e">
        <f t="shared" si="47"/>
        <v>#N/A</v>
      </c>
    </row>
    <row r="95" spans="1:44" x14ac:dyDescent="0.25">
      <c r="A95" s="1">
        <v>86</v>
      </c>
      <c r="B95" s="1"/>
      <c r="C95" s="1"/>
      <c r="D95" s="1"/>
      <c r="E95" s="1"/>
      <c r="F95" s="1"/>
      <c r="G95" s="1"/>
      <c r="AD95">
        <f t="shared" si="48"/>
        <v>0</v>
      </c>
      <c r="AE95">
        <f t="shared" si="49"/>
        <v>0</v>
      </c>
      <c r="AF95">
        <f t="shared" si="50"/>
        <v>0</v>
      </c>
      <c r="AG95">
        <f t="shared" si="51"/>
        <v>0</v>
      </c>
      <c r="AH95">
        <f t="shared" si="52"/>
        <v>0</v>
      </c>
      <c r="AI95">
        <f t="shared" si="53"/>
        <v>0</v>
      </c>
      <c r="AJ95">
        <f t="shared" si="54"/>
        <v>0</v>
      </c>
      <c r="AM95" t="e">
        <f t="shared" si="42"/>
        <v>#N/A</v>
      </c>
      <c r="AN95" t="e">
        <f t="shared" si="43"/>
        <v>#N/A</v>
      </c>
      <c r="AO95" t="e">
        <f t="shared" si="44"/>
        <v>#N/A</v>
      </c>
      <c r="AP95" t="e">
        <f t="shared" si="45"/>
        <v>#N/A</v>
      </c>
      <c r="AQ95" t="e">
        <f t="shared" si="46"/>
        <v>#N/A</v>
      </c>
      <c r="AR95" t="e">
        <f t="shared" si="47"/>
        <v>#N/A</v>
      </c>
    </row>
    <row r="96" spans="1:44" x14ac:dyDescent="0.25">
      <c r="A96" s="1">
        <v>87</v>
      </c>
      <c r="B96" s="1"/>
      <c r="C96" s="1"/>
      <c r="D96" s="1"/>
      <c r="E96" s="1"/>
      <c r="F96" s="1"/>
      <c r="G96" s="1"/>
      <c r="AD96">
        <f t="shared" si="48"/>
        <v>0</v>
      </c>
      <c r="AE96">
        <f t="shared" si="49"/>
        <v>0</v>
      </c>
      <c r="AF96">
        <f t="shared" si="50"/>
        <v>0</v>
      </c>
      <c r="AG96">
        <f t="shared" si="51"/>
        <v>0</v>
      </c>
      <c r="AH96">
        <f t="shared" si="52"/>
        <v>0</v>
      </c>
      <c r="AI96">
        <f t="shared" si="53"/>
        <v>0</v>
      </c>
      <c r="AJ96">
        <f t="shared" si="54"/>
        <v>0</v>
      </c>
      <c r="AM96" t="e">
        <f t="shared" si="42"/>
        <v>#N/A</v>
      </c>
      <c r="AN96" t="e">
        <f t="shared" si="43"/>
        <v>#N/A</v>
      </c>
      <c r="AO96" t="e">
        <f t="shared" si="44"/>
        <v>#N/A</v>
      </c>
      <c r="AP96" t="e">
        <f t="shared" si="45"/>
        <v>#N/A</v>
      </c>
      <c r="AQ96" t="e">
        <f t="shared" si="46"/>
        <v>#N/A</v>
      </c>
      <c r="AR96" t="e">
        <f t="shared" si="47"/>
        <v>#N/A</v>
      </c>
    </row>
    <row r="97" spans="1:44" x14ac:dyDescent="0.25">
      <c r="A97" s="1">
        <v>88</v>
      </c>
      <c r="B97" s="1"/>
      <c r="C97" s="1"/>
      <c r="D97" s="1"/>
      <c r="E97" s="1"/>
      <c r="F97" s="1"/>
      <c r="G97" s="1"/>
      <c r="AD97">
        <f t="shared" si="48"/>
        <v>0</v>
      </c>
      <c r="AE97">
        <f t="shared" si="49"/>
        <v>0</v>
      </c>
      <c r="AF97">
        <f t="shared" si="50"/>
        <v>0</v>
      </c>
      <c r="AG97">
        <f t="shared" si="51"/>
        <v>0</v>
      </c>
      <c r="AH97">
        <f t="shared" si="52"/>
        <v>0</v>
      </c>
      <c r="AI97">
        <f t="shared" si="53"/>
        <v>0</v>
      </c>
      <c r="AJ97">
        <f t="shared" si="54"/>
        <v>0</v>
      </c>
      <c r="AM97" t="e">
        <f t="shared" si="42"/>
        <v>#N/A</v>
      </c>
      <c r="AN97" t="e">
        <f t="shared" si="43"/>
        <v>#N/A</v>
      </c>
      <c r="AO97" t="e">
        <f t="shared" si="44"/>
        <v>#N/A</v>
      </c>
      <c r="AP97" t="e">
        <f t="shared" si="45"/>
        <v>#N/A</v>
      </c>
      <c r="AQ97" t="e">
        <f t="shared" si="46"/>
        <v>#N/A</v>
      </c>
      <c r="AR97" t="e">
        <f t="shared" si="47"/>
        <v>#N/A</v>
      </c>
    </row>
    <row r="98" spans="1:44" x14ac:dyDescent="0.25">
      <c r="A98" s="1">
        <v>89</v>
      </c>
      <c r="B98" s="1"/>
      <c r="C98" s="1"/>
      <c r="D98" s="1"/>
      <c r="E98" s="1"/>
      <c r="F98" s="1"/>
      <c r="G98" s="1"/>
      <c r="AD98">
        <f t="shared" si="48"/>
        <v>0</v>
      </c>
      <c r="AE98">
        <f t="shared" si="49"/>
        <v>0</v>
      </c>
      <c r="AF98">
        <f t="shared" si="50"/>
        <v>0</v>
      </c>
      <c r="AG98">
        <f t="shared" si="51"/>
        <v>0</v>
      </c>
      <c r="AH98">
        <f t="shared" si="52"/>
        <v>0</v>
      </c>
      <c r="AI98">
        <f t="shared" si="53"/>
        <v>0</v>
      </c>
      <c r="AJ98">
        <f t="shared" si="54"/>
        <v>0</v>
      </c>
      <c r="AM98" t="e">
        <f t="shared" si="42"/>
        <v>#N/A</v>
      </c>
      <c r="AN98" t="e">
        <f t="shared" si="43"/>
        <v>#N/A</v>
      </c>
      <c r="AO98" t="e">
        <f t="shared" si="44"/>
        <v>#N/A</v>
      </c>
      <c r="AP98" t="e">
        <f t="shared" si="45"/>
        <v>#N/A</v>
      </c>
      <c r="AQ98" t="e">
        <f t="shared" si="46"/>
        <v>#N/A</v>
      </c>
      <c r="AR98" t="e">
        <f t="shared" si="47"/>
        <v>#N/A</v>
      </c>
    </row>
    <row r="99" spans="1:44" x14ac:dyDescent="0.25">
      <c r="A99" s="1">
        <v>90</v>
      </c>
      <c r="B99" s="1"/>
      <c r="C99" s="1"/>
      <c r="D99" s="1"/>
      <c r="E99" s="1"/>
      <c r="F99" s="1"/>
      <c r="G99" s="1"/>
      <c r="AD99">
        <f t="shared" si="48"/>
        <v>0</v>
      </c>
      <c r="AE99">
        <f t="shared" si="49"/>
        <v>0</v>
      </c>
      <c r="AF99">
        <f t="shared" si="50"/>
        <v>0</v>
      </c>
      <c r="AG99">
        <f t="shared" si="51"/>
        <v>0</v>
      </c>
      <c r="AH99">
        <f t="shared" si="52"/>
        <v>0</v>
      </c>
      <c r="AI99">
        <f t="shared" si="53"/>
        <v>0</v>
      </c>
      <c r="AJ99">
        <f t="shared" si="54"/>
        <v>0</v>
      </c>
      <c r="AM99" t="e">
        <f t="shared" si="42"/>
        <v>#N/A</v>
      </c>
      <c r="AN99" t="e">
        <f t="shared" si="43"/>
        <v>#N/A</v>
      </c>
      <c r="AO99" t="e">
        <f t="shared" si="44"/>
        <v>#N/A</v>
      </c>
      <c r="AP99" t="e">
        <f t="shared" si="45"/>
        <v>#N/A</v>
      </c>
      <c r="AQ99" t="e">
        <f t="shared" si="46"/>
        <v>#N/A</v>
      </c>
      <c r="AR99" t="e">
        <f t="shared" si="47"/>
        <v>#N/A</v>
      </c>
    </row>
    <row r="100" spans="1:44" x14ac:dyDescent="0.25">
      <c r="A100" s="1">
        <v>91</v>
      </c>
      <c r="B100" s="1"/>
      <c r="C100" s="1"/>
      <c r="D100" s="1"/>
      <c r="E100" s="1"/>
      <c r="F100" s="1"/>
      <c r="G100" s="1"/>
      <c r="AD100">
        <f t="shared" si="48"/>
        <v>0</v>
      </c>
      <c r="AE100">
        <f t="shared" si="49"/>
        <v>0</v>
      </c>
      <c r="AF100">
        <f t="shared" si="50"/>
        <v>0</v>
      </c>
      <c r="AG100">
        <f t="shared" si="51"/>
        <v>0</v>
      </c>
      <c r="AH100">
        <f t="shared" si="52"/>
        <v>0</v>
      </c>
      <c r="AI100">
        <f t="shared" si="53"/>
        <v>0</v>
      </c>
      <c r="AJ100">
        <f t="shared" si="54"/>
        <v>0</v>
      </c>
      <c r="AM100" t="e">
        <f t="shared" si="42"/>
        <v>#N/A</v>
      </c>
      <c r="AN100" t="e">
        <f t="shared" si="43"/>
        <v>#N/A</v>
      </c>
      <c r="AO100" t="e">
        <f t="shared" si="44"/>
        <v>#N/A</v>
      </c>
      <c r="AP100" t="e">
        <f t="shared" si="45"/>
        <v>#N/A</v>
      </c>
      <c r="AQ100" t="e">
        <f t="shared" si="46"/>
        <v>#N/A</v>
      </c>
      <c r="AR100" t="e">
        <f t="shared" si="47"/>
        <v>#N/A</v>
      </c>
    </row>
    <row r="101" spans="1:44" x14ac:dyDescent="0.25">
      <c r="A101" s="1">
        <v>92</v>
      </c>
      <c r="B101" s="1"/>
      <c r="C101" s="1"/>
      <c r="D101" s="1"/>
      <c r="E101" s="1"/>
      <c r="F101" s="1"/>
      <c r="G101" s="1"/>
      <c r="AD101">
        <f t="shared" si="48"/>
        <v>0</v>
      </c>
      <c r="AE101">
        <f t="shared" si="49"/>
        <v>0</v>
      </c>
      <c r="AF101">
        <f t="shared" si="50"/>
        <v>0</v>
      </c>
      <c r="AG101">
        <f t="shared" si="51"/>
        <v>0</v>
      </c>
      <c r="AH101">
        <f t="shared" si="52"/>
        <v>0</v>
      </c>
      <c r="AI101">
        <f t="shared" si="53"/>
        <v>0</v>
      </c>
      <c r="AJ101">
        <f t="shared" si="54"/>
        <v>0</v>
      </c>
      <c r="AM101" t="e">
        <f t="shared" si="42"/>
        <v>#N/A</v>
      </c>
      <c r="AN101" t="e">
        <f t="shared" si="43"/>
        <v>#N/A</v>
      </c>
      <c r="AO101" t="e">
        <f t="shared" si="44"/>
        <v>#N/A</v>
      </c>
      <c r="AP101" t="e">
        <f t="shared" si="45"/>
        <v>#N/A</v>
      </c>
      <c r="AQ101" t="e">
        <f t="shared" si="46"/>
        <v>#N/A</v>
      </c>
      <c r="AR101" t="e">
        <f t="shared" si="47"/>
        <v>#N/A</v>
      </c>
    </row>
    <row r="102" spans="1:44" x14ac:dyDescent="0.25">
      <c r="A102" s="1">
        <v>93</v>
      </c>
      <c r="B102" s="1"/>
      <c r="C102" s="1"/>
      <c r="D102" s="1"/>
      <c r="E102" s="1"/>
      <c r="F102" s="1"/>
      <c r="G102" s="1"/>
      <c r="AD102">
        <f t="shared" si="48"/>
        <v>0</v>
      </c>
      <c r="AE102">
        <f t="shared" si="49"/>
        <v>0</v>
      </c>
      <c r="AF102">
        <f t="shared" si="50"/>
        <v>0</v>
      </c>
      <c r="AG102">
        <f t="shared" si="51"/>
        <v>0</v>
      </c>
      <c r="AH102">
        <f t="shared" si="52"/>
        <v>0</v>
      </c>
      <c r="AI102">
        <f t="shared" si="53"/>
        <v>0</v>
      </c>
      <c r="AJ102">
        <f t="shared" si="54"/>
        <v>0</v>
      </c>
      <c r="AM102" t="e">
        <f t="shared" si="42"/>
        <v>#N/A</v>
      </c>
      <c r="AN102" t="e">
        <f t="shared" si="43"/>
        <v>#N/A</v>
      </c>
      <c r="AO102" t="e">
        <f t="shared" si="44"/>
        <v>#N/A</v>
      </c>
      <c r="AP102" t="e">
        <f t="shared" si="45"/>
        <v>#N/A</v>
      </c>
      <c r="AQ102" t="e">
        <f t="shared" si="46"/>
        <v>#N/A</v>
      </c>
      <c r="AR102" t="e">
        <f t="shared" si="47"/>
        <v>#N/A</v>
      </c>
    </row>
    <row r="103" spans="1:44" x14ac:dyDescent="0.25">
      <c r="A103" s="1">
        <v>94</v>
      </c>
      <c r="B103" s="1"/>
      <c r="C103" s="1"/>
      <c r="D103" s="1"/>
      <c r="E103" s="1"/>
      <c r="F103" s="1"/>
      <c r="G103" s="1"/>
      <c r="AD103">
        <f t="shared" si="48"/>
        <v>0</v>
      </c>
      <c r="AE103">
        <f t="shared" si="49"/>
        <v>0</v>
      </c>
      <c r="AF103">
        <f t="shared" si="50"/>
        <v>0</v>
      </c>
      <c r="AG103">
        <f t="shared" si="51"/>
        <v>0</v>
      </c>
      <c r="AH103">
        <f t="shared" si="52"/>
        <v>0</v>
      </c>
      <c r="AI103">
        <f t="shared" si="53"/>
        <v>0</v>
      </c>
      <c r="AJ103">
        <f t="shared" si="54"/>
        <v>0</v>
      </c>
      <c r="AM103" t="e">
        <f t="shared" si="42"/>
        <v>#N/A</v>
      </c>
      <c r="AN103" t="e">
        <f t="shared" si="43"/>
        <v>#N/A</v>
      </c>
      <c r="AO103" t="e">
        <f t="shared" si="44"/>
        <v>#N/A</v>
      </c>
      <c r="AP103" t="e">
        <f t="shared" si="45"/>
        <v>#N/A</v>
      </c>
      <c r="AQ103" t="e">
        <f t="shared" si="46"/>
        <v>#N/A</v>
      </c>
      <c r="AR103" t="e">
        <f t="shared" si="47"/>
        <v>#N/A</v>
      </c>
    </row>
    <row r="104" spans="1:44" x14ac:dyDescent="0.25">
      <c r="A104" s="1">
        <v>95</v>
      </c>
      <c r="B104" s="1"/>
      <c r="C104" s="1"/>
      <c r="D104" s="1"/>
      <c r="E104" s="1"/>
      <c r="F104" s="1"/>
      <c r="G104" s="1"/>
      <c r="AD104">
        <f t="shared" si="48"/>
        <v>0</v>
      </c>
      <c r="AE104">
        <f t="shared" si="49"/>
        <v>0</v>
      </c>
      <c r="AF104">
        <f t="shared" si="50"/>
        <v>0</v>
      </c>
      <c r="AG104">
        <f t="shared" si="51"/>
        <v>0</v>
      </c>
      <c r="AH104">
        <f t="shared" si="52"/>
        <v>0</v>
      </c>
      <c r="AI104">
        <f t="shared" si="53"/>
        <v>0</v>
      </c>
      <c r="AJ104">
        <f t="shared" si="54"/>
        <v>0</v>
      </c>
      <c r="AM104" t="e">
        <f t="shared" si="42"/>
        <v>#N/A</v>
      </c>
      <c r="AN104" t="e">
        <f t="shared" si="43"/>
        <v>#N/A</v>
      </c>
      <c r="AO104" t="e">
        <f t="shared" si="44"/>
        <v>#N/A</v>
      </c>
      <c r="AP104" t="e">
        <f t="shared" si="45"/>
        <v>#N/A</v>
      </c>
      <c r="AQ104" t="e">
        <f t="shared" si="46"/>
        <v>#N/A</v>
      </c>
      <c r="AR104" t="e">
        <f t="shared" si="47"/>
        <v>#N/A</v>
      </c>
    </row>
    <row r="105" spans="1:44" x14ac:dyDescent="0.25">
      <c r="A105" s="1">
        <v>96</v>
      </c>
      <c r="B105" s="1"/>
      <c r="C105" s="1"/>
      <c r="D105" s="1"/>
      <c r="E105" s="1"/>
      <c r="F105" s="1"/>
      <c r="G105" s="1"/>
      <c r="AD105">
        <f t="shared" si="48"/>
        <v>0</v>
      </c>
      <c r="AE105">
        <f t="shared" si="49"/>
        <v>0</v>
      </c>
      <c r="AF105">
        <f t="shared" si="50"/>
        <v>0</v>
      </c>
      <c r="AG105">
        <f t="shared" si="51"/>
        <v>0</v>
      </c>
      <c r="AH105">
        <f t="shared" si="52"/>
        <v>0</v>
      </c>
      <c r="AI105">
        <f t="shared" si="53"/>
        <v>0</v>
      </c>
      <c r="AJ105">
        <f t="shared" si="54"/>
        <v>0</v>
      </c>
      <c r="AM105" t="e">
        <f t="shared" si="42"/>
        <v>#N/A</v>
      </c>
      <c r="AN105" t="e">
        <f t="shared" si="43"/>
        <v>#N/A</v>
      </c>
      <c r="AO105" t="e">
        <f t="shared" si="44"/>
        <v>#N/A</v>
      </c>
      <c r="AP105" t="e">
        <f t="shared" si="45"/>
        <v>#N/A</v>
      </c>
      <c r="AQ105" t="e">
        <f t="shared" si="46"/>
        <v>#N/A</v>
      </c>
      <c r="AR105" t="e">
        <f t="shared" si="47"/>
        <v>#N/A</v>
      </c>
    </row>
    <row r="106" spans="1:44" x14ac:dyDescent="0.25">
      <c r="A106" s="1">
        <v>97</v>
      </c>
      <c r="B106" s="1"/>
      <c r="C106" s="1"/>
      <c r="D106" s="1"/>
      <c r="E106" s="1"/>
      <c r="F106" s="1"/>
      <c r="G106" s="1"/>
      <c r="AD106">
        <f t="shared" si="48"/>
        <v>0</v>
      </c>
      <c r="AE106">
        <f t="shared" si="49"/>
        <v>0</v>
      </c>
      <c r="AF106">
        <f t="shared" si="50"/>
        <v>0</v>
      </c>
      <c r="AG106">
        <f t="shared" si="51"/>
        <v>0</v>
      </c>
      <c r="AH106">
        <f t="shared" si="52"/>
        <v>0</v>
      </c>
      <c r="AI106">
        <f t="shared" si="53"/>
        <v>0</v>
      </c>
      <c r="AJ106">
        <f t="shared" si="54"/>
        <v>0</v>
      </c>
      <c r="AM106" t="e">
        <f t="shared" si="42"/>
        <v>#N/A</v>
      </c>
      <c r="AN106" t="e">
        <f t="shared" si="43"/>
        <v>#N/A</v>
      </c>
      <c r="AO106" t="e">
        <f t="shared" si="44"/>
        <v>#N/A</v>
      </c>
      <c r="AP106" t="e">
        <f t="shared" si="45"/>
        <v>#N/A</v>
      </c>
      <c r="AQ106" t="e">
        <f t="shared" si="46"/>
        <v>#N/A</v>
      </c>
      <c r="AR106" t="e">
        <f t="shared" si="47"/>
        <v>#N/A</v>
      </c>
    </row>
    <row r="107" spans="1:44" x14ac:dyDescent="0.25">
      <c r="A107" s="1">
        <v>98</v>
      </c>
      <c r="B107" s="1"/>
      <c r="C107" s="1"/>
      <c r="D107" s="1"/>
      <c r="E107" s="1"/>
      <c r="F107" s="1"/>
      <c r="G107" s="1"/>
      <c r="AD107">
        <f t="shared" si="48"/>
        <v>0</v>
      </c>
      <c r="AE107">
        <f t="shared" si="49"/>
        <v>0</v>
      </c>
      <c r="AF107">
        <f t="shared" si="50"/>
        <v>0</v>
      </c>
      <c r="AG107">
        <f t="shared" si="51"/>
        <v>0</v>
      </c>
      <c r="AH107">
        <f t="shared" si="52"/>
        <v>0</v>
      </c>
      <c r="AI107">
        <f t="shared" si="53"/>
        <v>0</v>
      </c>
      <c r="AJ107">
        <f t="shared" si="54"/>
        <v>0</v>
      </c>
      <c r="AM107" t="e">
        <f t="shared" si="42"/>
        <v>#N/A</v>
      </c>
      <c r="AN107" t="e">
        <f t="shared" si="43"/>
        <v>#N/A</v>
      </c>
      <c r="AO107" t="e">
        <f t="shared" si="44"/>
        <v>#N/A</v>
      </c>
      <c r="AP107" t="e">
        <f t="shared" si="45"/>
        <v>#N/A</v>
      </c>
      <c r="AQ107" t="e">
        <f t="shared" si="46"/>
        <v>#N/A</v>
      </c>
      <c r="AR107" t="e">
        <f t="shared" si="47"/>
        <v>#N/A</v>
      </c>
    </row>
    <row r="108" spans="1:44" x14ac:dyDescent="0.25">
      <c r="A108" s="1">
        <v>99</v>
      </c>
      <c r="B108" s="1"/>
      <c r="C108" s="1"/>
      <c r="D108" s="1"/>
      <c r="E108" s="1"/>
      <c r="F108" s="1"/>
      <c r="G108" s="1"/>
      <c r="AD108">
        <f t="shared" si="48"/>
        <v>0</v>
      </c>
      <c r="AE108">
        <f t="shared" si="49"/>
        <v>0</v>
      </c>
      <c r="AF108">
        <f t="shared" si="50"/>
        <v>0</v>
      </c>
      <c r="AG108">
        <f t="shared" si="51"/>
        <v>0</v>
      </c>
      <c r="AH108">
        <f t="shared" si="52"/>
        <v>0</v>
      </c>
      <c r="AI108">
        <f t="shared" si="53"/>
        <v>0</v>
      </c>
      <c r="AJ108">
        <f t="shared" si="54"/>
        <v>0</v>
      </c>
      <c r="AM108" t="e">
        <f t="shared" si="42"/>
        <v>#N/A</v>
      </c>
      <c r="AN108" t="e">
        <f t="shared" si="43"/>
        <v>#N/A</v>
      </c>
      <c r="AO108" t="e">
        <f t="shared" si="44"/>
        <v>#N/A</v>
      </c>
      <c r="AP108" t="e">
        <f t="shared" si="45"/>
        <v>#N/A</v>
      </c>
      <c r="AQ108" t="e">
        <f t="shared" si="46"/>
        <v>#N/A</v>
      </c>
      <c r="AR108" t="e">
        <f t="shared" si="47"/>
        <v>#N/A</v>
      </c>
    </row>
    <row r="109" spans="1:44" x14ac:dyDescent="0.25">
      <c r="A109" s="1">
        <v>100</v>
      </c>
      <c r="B109" s="1"/>
      <c r="C109" s="1"/>
      <c r="D109" s="1"/>
      <c r="E109" s="1"/>
      <c r="F109" s="1"/>
      <c r="G109" s="1"/>
      <c r="AD109">
        <f t="shared" si="48"/>
        <v>0</v>
      </c>
      <c r="AE109">
        <f t="shared" si="49"/>
        <v>0</v>
      </c>
      <c r="AF109">
        <f t="shared" si="50"/>
        <v>0</v>
      </c>
      <c r="AG109">
        <f t="shared" si="51"/>
        <v>0</v>
      </c>
      <c r="AH109">
        <f t="shared" si="52"/>
        <v>0</v>
      </c>
      <c r="AI109">
        <f t="shared" si="53"/>
        <v>0</v>
      </c>
      <c r="AJ109">
        <f t="shared" si="54"/>
        <v>0</v>
      </c>
      <c r="AM109" t="e">
        <f t="shared" si="42"/>
        <v>#N/A</v>
      </c>
      <c r="AN109" t="e">
        <f t="shared" si="43"/>
        <v>#N/A</v>
      </c>
      <c r="AO109" t="e">
        <f t="shared" si="44"/>
        <v>#N/A</v>
      </c>
      <c r="AP109" t="e">
        <f t="shared" si="45"/>
        <v>#N/A</v>
      </c>
      <c r="AQ109" t="e">
        <f t="shared" si="46"/>
        <v>#N/A</v>
      </c>
      <c r="AR109" t="e">
        <f t="shared" si="47"/>
        <v>#N/A</v>
      </c>
    </row>
  </sheetData>
  <mergeCells count="4">
    <mergeCell ref="O39:R42"/>
    <mergeCell ref="B3:G6"/>
    <mergeCell ref="L22:P24"/>
    <mergeCell ref="J27:P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H-test k = 6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2016-03-08T11:34:26Z</dcterms:created>
  <dcterms:modified xsi:type="dcterms:W3CDTF">2016-11-03T09:26:09Z</dcterms:modified>
</cp:coreProperties>
</file>