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ocuments\Stats book\current chapters\Current calculators\"/>
    </mc:Choice>
  </mc:AlternateContent>
  <bookViews>
    <workbookView xWindow="0" yWindow="0" windowWidth="15330" windowHeight="3660" firstSheet="4" activeTab="6"/>
  </bookViews>
  <sheets>
    <sheet name="binomial calculator" sheetId="7" r:id="rId1"/>
    <sheet name="Chis square 1 sample calculator" sheetId="8" r:id="rId2"/>
    <sheet name="Runs (1) binomial " sheetId="12" r:id="rId3"/>
    <sheet name="Runs (2) continuous" sheetId="11" r:id="rId4"/>
    <sheet name="runs (3) calculator" sheetId="6" r:id="rId5"/>
    <sheet name="KS 1-sample tables" sheetId="2" r:id="rId6"/>
    <sheet name="Runs test critical values" sheetId="5" r:id="rId7"/>
    <sheet name="Chi square" sheetId="13" r:id="rId8"/>
    <sheet name="Sheet1" sheetId="14" r:id="rId9"/>
  </sheets>
  <externalReferences>
    <externalReference r:id="rId10"/>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 i="14" l="1"/>
  <c r="L7" i="14" s="1"/>
  <c r="K8" i="14"/>
  <c r="L8" i="14" s="1"/>
  <c r="K9" i="14"/>
  <c r="L9" i="14" s="1"/>
  <c r="K10" i="14"/>
  <c r="L10" i="14" s="1"/>
  <c r="K11" i="14"/>
  <c r="L11" i="14" s="1"/>
  <c r="K12" i="14"/>
  <c r="L12" i="14" s="1"/>
  <c r="K13" i="14"/>
  <c r="L13" i="14" s="1"/>
  <c r="K14" i="14"/>
  <c r="L14" i="14" s="1"/>
  <c r="K15" i="14"/>
  <c r="L15" i="14" s="1"/>
  <c r="K16" i="14"/>
  <c r="L16" i="14" s="1"/>
  <c r="K17" i="14"/>
  <c r="L17" i="14" s="1"/>
  <c r="K18" i="14"/>
  <c r="L18" i="14" s="1"/>
  <c r="K19" i="14"/>
  <c r="L19" i="14" s="1"/>
  <c r="K20" i="14"/>
  <c r="L20" i="14" s="1"/>
  <c r="K21" i="14"/>
  <c r="L21" i="14" s="1"/>
  <c r="K22" i="14"/>
  <c r="L22" i="14" s="1"/>
  <c r="K23" i="14"/>
  <c r="L23" i="14" s="1"/>
  <c r="K24" i="14"/>
  <c r="L24" i="14" s="1"/>
  <c r="K25" i="14"/>
  <c r="L25" i="14" s="1"/>
  <c r="K26" i="14"/>
  <c r="L26" i="14" s="1"/>
  <c r="K27" i="14"/>
  <c r="L27" i="14" s="1"/>
  <c r="K28" i="14"/>
  <c r="L28" i="14" s="1"/>
  <c r="K29" i="14"/>
  <c r="L29" i="14" s="1"/>
  <c r="K30" i="14"/>
  <c r="L30" i="14" s="1"/>
  <c r="K31" i="14"/>
  <c r="L31" i="14" s="1"/>
  <c r="K32" i="14"/>
  <c r="L32" i="14" s="1"/>
  <c r="K33" i="14"/>
  <c r="L33" i="14" s="1"/>
  <c r="K34" i="14"/>
  <c r="L34" i="14" s="1"/>
  <c r="K35" i="14"/>
  <c r="L35" i="14" s="1"/>
  <c r="K36" i="14"/>
  <c r="L36" i="14" s="1"/>
  <c r="K37" i="14"/>
  <c r="L37" i="14" s="1"/>
  <c r="K38" i="14"/>
  <c r="L38" i="14" s="1"/>
  <c r="K39" i="14"/>
  <c r="L39" i="14" s="1"/>
  <c r="K40" i="14"/>
  <c r="L40"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6" i="14"/>
  <c r="L6" i="14" s="1"/>
  <c r="I18" i="14"/>
  <c r="J18" i="14" s="1"/>
  <c r="I19" i="14"/>
  <c r="J19" i="14" s="1"/>
  <c r="I20" i="14"/>
  <c r="J20" i="14" s="1"/>
  <c r="I21" i="14"/>
  <c r="J21" i="14" s="1"/>
  <c r="I22" i="14"/>
  <c r="J22" i="14" s="1"/>
  <c r="I23" i="14"/>
  <c r="J23" i="14" s="1"/>
  <c r="I24" i="14"/>
  <c r="J24" i="14" s="1"/>
  <c r="I25" i="14"/>
  <c r="J25" i="14" s="1"/>
  <c r="I26" i="14"/>
  <c r="J26" i="14" s="1"/>
  <c r="I27" i="14"/>
  <c r="J27" i="14" s="1"/>
  <c r="I28" i="14"/>
  <c r="J28" i="14" s="1"/>
  <c r="I29" i="14"/>
  <c r="J29" i="14" s="1"/>
  <c r="I30" i="14"/>
  <c r="J30" i="14" s="1"/>
  <c r="I31" i="14"/>
  <c r="J31" i="14" s="1"/>
  <c r="I32" i="14"/>
  <c r="J32" i="14" s="1"/>
  <c r="I33" i="14"/>
  <c r="J33" i="14" s="1"/>
  <c r="I34" i="14"/>
  <c r="J34" i="14" s="1"/>
  <c r="I35" i="14"/>
  <c r="J35" i="14" s="1"/>
  <c r="I36" i="14"/>
  <c r="J36" i="14" s="1"/>
  <c r="I37" i="14"/>
  <c r="J37" i="14" s="1"/>
  <c r="I38" i="14"/>
  <c r="J38" i="14" s="1"/>
  <c r="I39" i="14"/>
  <c r="J39" i="14" s="1"/>
  <c r="I40" i="14"/>
  <c r="J40" i="14" s="1"/>
  <c r="I41" i="14"/>
  <c r="J41" i="14" s="1"/>
  <c r="I42" i="14"/>
  <c r="J42" i="14" s="1"/>
  <c r="I43" i="14"/>
  <c r="J43" i="14" s="1"/>
  <c r="I44" i="14"/>
  <c r="J44" i="14" s="1"/>
  <c r="I45" i="14"/>
  <c r="J45" i="14" s="1"/>
  <c r="I46" i="14"/>
  <c r="J46" i="14" s="1"/>
  <c r="I47" i="14"/>
  <c r="J47" i="14" s="1"/>
  <c r="I48" i="14"/>
  <c r="J48" i="14" s="1"/>
  <c r="I49" i="14"/>
  <c r="J49" i="14" s="1"/>
  <c r="I50" i="14"/>
  <c r="J50" i="14" s="1"/>
  <c r="I51" i="14"/>
  <c r="J51" i="14" s="1"/>
  <c r="I52" i="14"/>
  <c r="J52" i="14" s="1"/>
  <c r="I7" i="14"/>
  <c r="J7" i="14" s="1"/>
  <c r="I8" i="14"/>
  <c r="J8" i="14" s="1"/>
  <c r="I9" i="14"/>
  <c r="J9" i="14" s="1"/>
  <c r="I10" i="14"/>
  <c r="J10" i="14" s="1"/>
  <c r="I11" i="14"/>
  <c r="J11" i="14" s="1"/>
  <c r="I12" i="14"/>
  <c r="J12" i="14" s="1"/>
  <c r="I13" i="14"/>
  <c r="J13" i="14" s="1"/>
  <c r="I14" i="14"/>
  <c r="J14" i="14" s="1"/>
  <c r="I15" i="14"/>
  <c r="J15" i="14" s="1"/>
  <c r="I16" i="14"/>
  <c r="J16" i="14" s="1"/>
  <c r="I17" i="14"/>
  <c r="J17" i="14" s="1"/>
  <c r="I6" i="14"/>
  <c r="J6" i="14" s="1"/>
  <c r="E7" i="14"/>
  <c r="F7" i="14" s="1"/>
  <c r="E8" i="14"/>
  <c r="F8" i="14" s="1"/>
  <c r="E9" i="14"/>
  <c r="F9" i="14" s="1"/>
  <c r="E10" i="14"/>
  <c r="E11" i="14"/>
  <c r="F11" i="14" s="1"/>
  <c r="E12" i="14"/>
  <c r="F12" i="14" s="1"/>
  <c r="E13" i="14"/>
  <c r="F13" i="14" s="1"/>
  <c r="E14" i="14"/>
  <c r="F14" i="14" s="1"/>
  <c r="E15" i="14"/>
  <c r="F15" i="14" s="1"/>
  <c r="E16" i="14"/>
  <c r="F16" i="14" s="1"/>
  <c r="E17" i="14"/>
  <c r="F17" i="14" s="1"/>
  <c r="E18" i="14"/>
  <c r="E19" i="14"/>
  <c r="F19" i="14" s="1"/>
  <c r="E20" i="14"/>
  <c r="F20" i="14" s="1"/>
  <c r="E21" i="14"/>
  <c r="F21" i="14" s="1"/>
  <c r="E22" i="14"/>
  <c r="F22" i="14" s="1"/>
  <c r="E23" i="14"/>
  <c r="F23" i="14" s="1"/>
  <c r="E24" i="14"/>
  <c r="F24" i="14" s="1"/>
  <c r="E25" i="14"/>
  <c r="F25" i="14" s="1"/>
  <c r="E26" i="14"/>
  <c r="F26" i="14" s="1"/>
  <c r="E27" i="14"/>
  <c r="F27" i="14" s="1"/>
  <c r="E28" i="14"/>
  <c r="F28" i="14" s="1"/>
  <c r="E29" i="14"/>
  <c r="F29" i="14" s="1"/>
  <c r="E30" i="14"/>
  <c r="F30" i="14" s="1"/>
  <c r="E31" i="14"/>
  <c r="F31" i="14" s="1"/>
  <c r="E32" i="14"/>
  <c r="F32" i="14" s="1"/>
  <c r="E33" i="14"/>
  <c r="F33" i="14" s="1"/>
  <c r="E34" i="14"/>
  <c r="E35" i="14"/>
  <c r="F35" i="14" s="1"/>
  <c r="E36" i="14"/>
  <c r="F36" i="14" s="1"/>
  <c r="E37" i="14"/>
  <c r="F37" i="14" s="1"/>
  <c r="E38" i="14"/>
  <c r="F38" i="14" s="1"/>
  <c r="E39" i="14"/>
  <c r="F39" i="14" s="1"/>
  <c r="E40" i="14"/>
  <c r="F40" i="14" s="1"/>
  <c r="E41" i="14"/>
  <c r="F41" i="14" s="1"/>
  <c r="E42" i="14"/>
  <c r="F42" i="14" s="1"/>
  <c r="E43" i="14"/>
  <c r="F43" i="14" s="1"/>
  <c r="E44" i="14"/>
  <c r="E45" i="14"/>
  <c r="F45" i="14" s="1"/>
  <c r="E46" i="14"/>
  <c r="F46" i="14" s="1"/>
  <c r="E47" i="14"/>
  <c r="F47" i="14" s="1"/>
  <c r="E48" i="14"/>
  <c r="F48" i="14" s="1"/>
  <c r="E49" i="14"/>
  <c r="F49" i="14" s="1"/>
  <c r="E50" i="14"/>
  <c r="F50" i="14" s="1"/>
  <c r="E51" i="14"/>
  <c r="F51" i="14" s="1"/>
  <c r="E52" i="14"/>
  <c r="F52" i="14" s="1"/>
  <c r="E6" i="14"/>
  <c r="F10" i="14"/>
  <c r="F18" i="14"/>
  <c r="F34" i="14"/>
  <c r="F44" i="14"/>
  <c r="F6" i="14"/>
  <c r="C7" i="14"/>
  <c r="D7" i="14" s="1"/>
  <c r="C8" i="14"/>
  <c r="D8" i="14" s="1"/>
  <c r="C9" i="14"/>
  <c r="D9" i="14" s="1"/>
  <c r="C10" i="14"/>
  <c r="D10" i="14" s="1"/>
  <c r="C11" i="14"/>
  <c r="D11" i="14" s="1"/>
  <c r="C12" i="14"/>
  <c r="D12" i="14" s="1"/>
  <c r="C13" i="14"/>
  <c r="D13" i="14" s="1"/>
  <c r="C14" i="14"/>
  <c r="D14" i="14" s="1"/>
  <c r="C15" i="14"/>
  <c r="D15" i="14" s="1"/>
  <c r="C16" i="14"/>
  <c r="D16" i="14" s="1"/>
  <c r="C17" i="14"/>
  <c r="D17" i="14" s="1"/>
  <c r="C18" i="14"/>
  <c r="D18" i="14" s="1"/>
  <c r="C19" i="14"/>
  <c r="D19" i="14" s="1"/>
  <c r="C20" i="14"/>
  <c r="D20" i="14" s="1"/>
  <c r="C21" i="14"/>
  <c r="D21" i="14" s="1"/>
  <c r="C22" i="14"/>
  <c r="D22" i="14" s="1"/>
  <c r="C23" i="14"/>
  <c r="D23" i="14" s="1"/>
  <c r="C24" i="14"/>
  <c r="D24" i="14" s="1"/>
  <c r="C25" i="14"/>
  <c r="D25" i="14" s="1"/>
  <c r="C26" i="14"/>
  <c r="D26" i="14" s="1"/>
  <c r="C27" i="14"/>
  <c r="D27" i="14" s="1"/>
  <c r="C28" i="14"/>
  <c r="D28" i="14" s="1"/>
  <c r="C29" i="14"/>
  <c r="D29" i="14" s="1"/>
  <c r="C30" i="14"/>
  <c r="D30" i="14" s="1"/>
  <c r="C31" i="14"/>
  <c r="D31" i="14" s="1"/>
  <c r="C32" i="14"/>
  <c r="D32" i="14" s="1"/>
  <c r="C33" i="14"/>
  <c r="D33" i="14" s="1"/>
  <c r="C34" i="14"/>
  <c r="D34" i="14" s="1"/>
  <c r="C35" i="14"/>
  <c r="D35" i="14" s="1"/>
  <c r="C36" i="14"/>
  <c r="D36" i="14" s="1"/>
  <c r="C37" i="14"/>
  <c r="D37" i="14" s="1"/>
  <c r="C38" i="14"/>
  <c r="D38" i="14" s="1"/>
  <c r="C39" i="14"/>
  <c r="D39" i="14" s="1"/>
  <c r="C40" i="14"/>
  <c r="D40" i="14" s="1"/>
  <c r="C41" i="14"/>
  <c r="D41" i="14" s="1"/>
  <c r="C42" i="14"/>
  <c r="D42" i="14" s="1"/>
  <c r="C43" i="14"/>
  <c r="D43" i="14" s="1"/>
  <c r="C44" i="14"/>
  <c r="D44" i="14" s="1"/>
  <c r="C45" i="14"/>
  <c r="D45" i="14" s="1"/>
  <c r="C46" i="14"/>
  <c r="D46" i="14" s="1"/>
  <c r="C47" i="14"/>
  <c r="D47" i="14" s="1"/>
  <c r="C48" i="14"/>
  <c r="D48" i="14" s="1"/>
  <c r="C49" i="14"/>
  <c r="D49" i="14" s="1"/>
  <c r="C50" i="14"/>
  <c r="D50" i="14" s="1"/>
  <c r="C51" i="14"/>
  <c r="D51" i="14" s="1"/>
  <c r="C52" i="14"/>
  <c r="D52" i="14" s="1"/>
  <c r="C6" i="14"/>
  <c r="D6" i="14" s="1"/>
  <c r="C9" i="13" l="1"/>
  <c r="D9" i="13"/>
  <c r="E9" i="13"/>
  <c r="C10" i="13"/>
  <c r="D10" i="13"/>
  <c r="E10" i="13"/>
  <c r="C11" i="13"/>
  <c r="D11" i="13"/>
  <c r="E11" i="13"/>
  <c r="C12" i="13"/>
  <c r="D12" i="13"/>
  <c r="E12" i="13"/>
  <c r="C13" i="13"/>
  <c r="D13" i="13"/>
  <c r="E13" i="13"/>
  <c r="C14" i="13"/>
  <c r="D14" i="13"/>
  <c r="E14" i="13"/>
  <c r="C15" i="13"/>
  <c r="D15" i="13"/>
  <c r="E15" i="13"/>
  <c r="C16" i="13"/>
  <c r="D16" i="13"/>
  <c r="E16" i="13"/>
  <c r="C17" i="13"/>
  <c r="D17" i="13"/>
  <c r="E17" i="13"/>
  <c r="C18" i="13"/>
  <c r="D18" i="13"/>
  <c r="E18" i="13"/>
  <c r="C19" i="13"/>
  <c r="D19" i="13"/>
  <c r="E19" i="13"/>
  <c r="C20" i="13"/>
  <c r="D20" i="13"/>
  <c r="E20" i="13"/>
  <c r="C21" i="13"/>
  <c r="D21" i="13"/>
  <c r="E21" i="13"/>
  <c r="C22" i="13"/>
  <c r="D22" i="13"/>
  <c r="E22" i="13"/>
  <c r="C23" i="13"/>
  <c r="D23" i="13"/>
  <c r="E23" i="13"/>
  <c r="C24" i="13"/>
  <c r="D24" i="13"/>
  <c r="E24" i="13"/>
  <c r="C25" i="13"/>
  <c r="D25" i="13"/>
  <c r="E25" i="13"/>
  <c r="C26" i="13"/>
  <c r="D26" i="13"/>
  <c r="E26" i="13"/>
  <c r="C27" i="13"/>
  <c r="D27" i="13"/>
  <c r="E27" i="13"/>
  <c r="C28" i="13"/>
  <c r="D28" i="13"/>
  <c r="E28" i="13"/>
  <c r="C29" i="13"/>
  <c r="D29" i="13"/>
  <c r="E29" i="13"/>
  <c r="C30" i="13"/>
  <c r="D30" i="13"/>
  <c r="E30" i="13"/>
  <c r="C31" i="13"/>
  <c r="D31" i="13"/>
  <c r="E31" i="13"/>
  <c r="C32" i="13"/>
  <c r="D32" i="13"/>
  <c r="E32" i="13"/>
  <c r="C33" i="13"/>
  <c r="D33" i="13"/>
  <c r="E33" i="13"/>
  <c r="C34" i="13"/>
  <c r="D34" i="13"/>
  <c r="E34" i="13"/>
  <c r="C35" i="13"/>
  <c r="D35" i="13"/>
  <c r="E35" i="13"/>
  <c r="C36" i="13"/>
  <c r="D36" i="13"/>
  <c r="E36" i="13"/>
  <c r="C37" i="13"/>
  <c r="D37" i="13"/>
  <c r="E37" i="13"/>
  <c r="C38" i="13"/>
  <c r="D38" i="13"/>
  <c r="E38" i="13"/>
  <c r="C39" i="13"/>
  <c r="D39" i="13"/>
  <c r="E39" i="13"/>
  <c r="C40" i="13"/>
  <c r="D40" i="13"/>
  <c r="E40" i="13"/>
  <c r="C41" i="13"/>
  <c r="D41" i="13"/>
  <c r="E41" i="13"/>
  <c r="C42" i="13"/>
  <c r="D42" i="13"/>
  <c r="E42" i="13"/>
  <c r="C43" i="13"/>
  <c r="D43" i="13"/>
  <c r="E43" i="13"/>
  <c r="C44" i="13"/>
  <c r="D44" i="13"/>
  <c r="E44" i="13"/>
  <c r="C45" i="13"/>
  <c r="D45" i="13"/>
  <c r="E45" i="13"/>
  <c r="C46" i="13"/>
  <c r="D46" i="13"/>
  <c r="E46" i="13"/>
  <c r="C47" i="13"/>
  <c r="D47" i="13"/>
  <c r="E47" i="13"/>
  <c r="C48" i="13"/>
  <c r="D48" i="13"/>
  <c r="E48" i="13"/>
  <c r="C49" i="13"/>
  <c r="D49" i="13"/>
  <c r="E49" i="13"/>
  <c r="C50" i="13"/>
  <c r="D50" i="13"/>
  <c r="E50" i="13"/>
  <c r="C51" i="13"/>
  <c r="D51" i="13"/>
  <c r="E51" i="13"/>
  <c r="C52" i="13"/>
  <c r="D52" i="13"/>
  <c r="E52" i="13"/>
  <c r="C53" i="13"/>
  <c r="D53" i="13"/>
  <c r="E53" i="13"/>
  <c r="C54" i="13"/>
  <c r="D54" i="13"/>
  <c r="E54" i="13"/>
  <c r="C55" i="13"/>
  <c r="D55" i="13"/>
  <c r="E55" i="13"/>
  <c r="C56" i="13"/>
  <c r="D56" i="13"/>
  <c r="E56" i="13"/>
  <c r="C57" i="13"/>
  <c r="D57" i="13"/>
  <c r="E57" i="13"/>
  <c r="C58" i="13"/>
  <c r="D58" i="13"/>
  <c r="E58" i="13"/>
  <c r="C59" i="13"/>
  <c r="D59" i="13"/>
  <c r="E59" i="13"/>
  <c r="C60" i="13"/>
  <c r="D60" i="13"/>
  <c r="E60" i="13"/>
  <c r="C61" i="13"/>
  <c r="D61" i="13"/>
  <c r="E61" i="13"/>
  <c r="C62" i="13"/>
  <c r="D62" i="13"/>
  <c r="E62" i="13"/>
  <c r="C63" i="13"/>
  <c r="D63" i="13"/>
  <c r="E63" i="13"/>
  <c r="C64" i="13"/>
  <c r="D64" i="13"/>
  <c r="E64" i="13"/>
  <c r="C65" i="13"/>
  <c r="D65" i="13"/>
  <c r="E65" i="13"/>
  <c r="C66" i="13"/>
  <c r="D66" i="13"/>
  <c r="E66" i="13"/>
  <c r="C67" i="13"/>
  <c r="D67" i="13"/>
  <c r="E67" i="13"/>
  <c r="C68" i="13"/>
  <c r="D68" i="13"/>
  <c r="E68" i="13"/>
  <c r="C69" i="13"/>
  <c r="D69" i="13"/>
  <c r="E69" i="13"/>
  <c r="C70" i="13"/>
  <c r="D70" i="13"/>
  <c r="E70" i="13"/>
  <c r="C71" i="13"/>
  <c r="D71" i="13"/>
  <c r="E71" i="13"/>
  <c r="C72" i="13"/>
  <c r="D72" i="13"/>
  <c r="E72" i="13"/>
  <c r="C73" i="13"/>
  <c r="D73" i="13"/>
  <c r="E73" i="13"/>
  <c r="C74" i="13"/>
  <c r="D74" i="13"/>
  <c r="E74" i="13"/>
  <c r="C75" i="13"/>
  <c r="D75" i="13"/>
  <c r="E75" i="13"/>
  <c r="C76" i="13"/>
  <c r="D76" i="13"/>
  <c r="E76" i="13"/>
  <c r="C77" i="13"/>
  <c r="D77" i="13"/>
  <c r="E77" i="13"/>
  <c r="C78" i="13"/>
  <c r="D78" i="13"/>
  <c r="E78" i="13"/>
  <c r="C79" i="13"/>
  <c r="D79" i="13"/>
  <c r="E79" i="13"/>
  <c r="C80" i="13"/>
  <c r="D80" i="13"/>
  <c r="E80" i="13"/>
  <c r="C81" i="13"/>
  <c r="D81" i="13"/>
  <c r="E81" i="13"/>
  <c r="C82" i="13"/>
  <c r="D82" i="13"/>
  <c r="E82" i="13"/>
  <c r="C83" i="13"/>
  <c r="D83" i="13"/>
  <c r="E83" i="13"/>
  <c r="C84" i="13"/>
  <c r="D84" i="13"/>
  <c r="E84" i="13"/>
  <c r="C85" i="13"/>
  <c r="D85" i="13"/>
  <c r="E85" i="13"/>
  <c r="C86" i="13"/>
  <c r="D86" i="13"/>
  <c r="E86" i="13"/>
  <c r="C87" i="13"/>
  <c r="D87" i="13"/>
  <c r="E87" i="13"/>
  <c r="C88" i="13"/>
  <c r="D88" i="13"/>
  <c r="E88" i="13"/>
  <c r="C89" i="13"/>
  <c r="D89" i="13"/>
  <c r="E89" i="13"/>
  <c r="C90" i="13"/>
  <c r="D90" i="13"/>
  <c r="E90" i="13"/>
  <c r="C91" i="13"/>
  <c r="D91" i="13"/>
  <c r="E91" i="13"/>
  <c r="C92" i="13"/>
  <c r="D92" i="13"/>
  <c r="E92" i="13"/>
  <c r="C93" i="13"/>
  <c r="D93" i="13"/>
  <c r="E93" i="13"/>
  <c r="C94" i="13"/>
  <c r="D94" i="13"/>
  <c r="E94" i="13"/>
  <c r="C95" i="13"/>
  <c r="D95" i="13"/>
  <c r="E95" i="13"/>
  <c r="C96" i="13"/>
  <c r="D96" i="13"/>
  <c r="E96" i="13"/>
  <c r="C97" i="13"/>
  <c r="D97" i="13"/>
  <c r="E97" i="13"/>
  <c r="C98" i="13"/>
  <c r="D98" i="13"/>
  <c r="E98" i="13"/>
  <c r="C99" i="13"/>
  <c r="D99" i="13"/>
  <c r="E99" i="13"/>
  <c r="C100" i="13"/>
  <c r="D100" i="13"/>
  <c r="E100" i="13"/>
  <c r="C101" i="13"/>
  <c r="D101" i="13"/>
  <c r="E101" i="13"/>
  <c r="C102" i="13"/>
  <c r="D102" i="13"/>
  <c r="E102" i="13"/>
  <c r="C103" i="13"/>
  <c r="D103" i="13"/>
  <c r="E103" i="13"/>
  <c r="C104" i="13"/>
  <c r="D104" i="13"/>
  <c r="E104" i="13"/>
  <c r="C105" i="13"/>
  <c r="D105" i="13"/>
  <c r="E105" i="13"/>
  <c r="D7" i="13"/>
  <c r="E7" i="13"/>
  <c r="D8" i="13"/>
  <c r="E8" i="13"/>
  <c r="E6" i="13"/>
  <c r="C7" i="13"/>
  <c r="C8" i="13"/>
  <c r="D6" i="13"/>
  <c r="C6" i="13"/>
  <c r="P11" i="7" l="1"/>
  <c r="R7" i="6" l="1"/>
  <c r="J21" i="12" l="1"/>
  <c r="AC55" i="12"/>
  <c r="AC151" i="12"/>
  <c r="AC167" i="12"/>
  <c r="AC187" i="12"/>
  <c r="AC203" i="12"/>
  <c r="AC219" i="12"/>
  <c r="AC235" i="12"/>
  <c r="AC251" i="12"/>
  <c r="AC267" i="12"/>
  <c r="AC283" i="12"/>
  <c r="AC299" i="12"/>
  <c r="AA12" i="12"/>
  <c r="AB12" i="12"/>
  <c r="AA13" i="12"/>
  <c r="AB13" i="12"/>
  <c r="AA14" i="12"/>
  <c r="AB14" i="12"/>
  <c r="AC14" i="12" s="1"/>
  <c r="AA15" i="12"/>
  <c r="AB15" i="12"/>
  <c r="AA16" i="12"/>
  <c r="AB16" i="12"/>
  <c r="AA17" i="12"/>
  <c r="AC17" i="12" s="1"/>
  <c r="AB17" i="12"/>
  <c r="AA18" i="12"/>
  <c r="AB18" i="12"/>
  <c r="AA19" i="12"/>
  <c r="AB19" i="12"/>
  <c r="AA20" i="12"/>
  <c r="AB20" i="12"/>
  <c r="AA21" i="12"/>
  <c r="AB21" i="12"/>
  <c r="AA22" i="12"/>
  <c r="AB22" i="12"/>
  <c r="AA23" i="12"/>
  <c r="AB23" i="12"/>
  <c r="AA24" i="12"/>
  <c r="AB24" i="12"/>
  <c r="AA25" i="12"/>
  <c r="AC25" i="12" s="1"/>
  <c r="AB25" i="12"/>
  <c r="AA26" i="12"/>
  <c r="AB26" i="12"/>
  <c r="AA27" i="12"/>
  <c r="AB27" i="12"/>
  <c r="AA28" i="12"/>
  <c r="AB28" i="12"/>
  <c r="AA29" i="12"/>
  <c r="AC29" i="12" s="1"/>
  <c r="AB29" i="12"/>
  <c r="AA30" i="12"/>
  <c r="AB30" i="12"/>
  <c r="AA31" i="12"/>
  <c r="AC31" i="12" s="1"/>
  <c r="AB31" i="12"/>
  <c r="AA32" i="12"/>
  <c r="AB32" i="12"/>
  <c r="AA33" i="12"/>
  <c r="AC33" i="12" s="1"/>
  <c r="AB33" i="12"/>
  <c r="AA34" i="12"/>
  <c r="AB34" i="12"/>
  <c r="AA35" i="12"/>
  <c r="AC35" i="12" s="1"/>
  <c r="AB35" i="12"/>
  <c r="AA36" i="12"/>
  <c r="AB36" i="12"/>
  <c r="AC36" i="12" s="1"/>
  <c r="AA37" i="12"/>
  <c r="AC37" i="12" s="1"/>
  <c r="AB37" i="12"/>
  <c r="AA38" i="12"/>
  <c r="AB38" i="12"/>
  <c r="AA39" i="12"/>
  <c r="AC39" i="12" s="1"/>
  <c r="AB39" i="12"/>
  <c r="AA40" i="12"/>
  <c r="AB40" i="12"/>
  <c r="AA41" i="12"/>
  <c r="AC41" i="12" s="1"/>
  <c r="AB41" i="12"/>
  <c r="AA42" i="12"/>
  <c r="AB42" i="12"/>
  <c r="AC42" i="12" s="1"/>
  <c r="AD42" i="12" s="1"/>
  <c r="AA43" i="12"/>
  <c r="AC43" i="12" s="1"/>
  <c r="AB43" i="12"/>
  <c r="AA44" i="12"/>
  <c r="AB44" i="12"/>
  <c r="AA45" i="12"/>
  <c r="AC45" i="12" s="1"/>
  <c r="AB45" i="12"/>
  <c r="AA46" i="12"/>
  <c r="AB46" i="12"/>
  <c r="AA47" i="12"/>
  <c r="AC47" i="12" s="1"/>
  <c r="AB47" i="12"/>
  <c r="AA48" i="12"/>
  <c r="AB48" i="12"/>
  <c r="AA49" i="12"/>
  <c r="AC49" i="12" s="1"/>
  <c r="AB49" i="12"/>
  <c r="AA50" i="12"/>
  <c r="AB50" i="12"/>
  <c r="AC50" i="12" s="1"/>
  <c r="AA51" i="12"/>
  <c r="AC51" i="12" s="1"/>
  <c r="AB51" i="12"/>
  <c r="AA52" i="12"/>
  <c r="AB52" i="12"/>
  <c r="AA53" i="12"/>
  <c r="AC53" i="12" s="1"/>
  <c r="AB53" i="12"/>
  <c r="AA54" i="12"/>
  <c r="AB54" i="12"/>
  <c r="AA55" i="12"/>
  <c r="AB55" i="12"/>
  <c r="AA56" i="12"/>
  <c r="AB56" i="12"/>
  <c r="AA57" i="12"/>
  <c r="AC57" i="12" s="1"/>
  <c r="AB57" i="12"/>
  <c r="AA58" i="12"/>
  <c r="AB58" i="12"/>
  <c r="AA59" i="12"/>
  <c r="AC59" i="12" s="1"/>
  <c r="AB59" i="12"/>
  <c r="AA60" i="12"/>
  <c r="AB60" i="12"/>
  <c r="AC60" i="12" s="1"/>
  <c r="AD60" i="12" s="1"/>
  <c r="AA61" i="12"/>
  <c r="AC61" i="12" s="1"/>
  <c r="AB61" i="12"/>
  <c r="AA62" i="12"/>
  <c r="AB62" i="12"/>
  <c r="AC62" i="12" s="1"/>
  <c r="AA63" i="12"/>
  <c r="AC63" i="12" s="1"/>
  <c r="AB63" i="12"/>
  <c r="AA64" i="12"/>
  <c r="AB64" i="12"/>
  <c r="AA65" i="12"/>
  <c r="AC65" i="12" s="1"/>
  <c r="AB65" i="12"/>
  <c r="AA66" i="12"/>
  <c r="AB66" i="12"/>
  <c r="AC66" i="12" s="1"/>
  <c r="AA67" i="12"/>
  <c r="AC67" i="12" s="1"/>
  <c r="AB67" i="12"/>
  <c r="AA68" i="12"/>
  <c r="AB68" i="12"/>
  <c r="AA69" i="12"/>
  <c r="AC69" i="12" s="1"/>
  <c r="AB69" i="12"/>
  <c r="AA70" i="12"/>
  <c r="AB70" i="12"/>
  <c r="AA71" i="12"/>
  <c r="AC71" i="12" s="1"/>
  <c r="AB71" i="12"/>
  <c r="AA72" i="12"/>
  <c r="AB72" i="12"/>
  <c r="AC72" i="12" s="1"/>
  <c r="AA73" i="12"/>
  <c r="AC73" i="12" s="1"/>
  <c r="AB73" i="12"/>
  <c r="AA74" i="12"/>
  <c r="AB74" i="12"/>
  <c r="AA75" i="12"/>
  <c r="AC75" i="12" s="1"/>
  <c r="AB75" i="12"/>
  <c r="AA76" i="12"/>
  <c r="AB76" i="12"/>
  <c r="AC76" i="12" s="1"/>
  <c r="AD76" i="12" s="1"/>
  <c r="AA77" i="12"/>
  <c r="AC77" i="12" s="1"/>
  <c r="AB77" i="12"/>
  <c r="AA78" i="12"/>
  <c r="AB78" i="12"/>
  <c r="AA79" i="12"/>
  <c r="AC79" i="12" s="1"/>
  <c r="AB79" i="12"/>
  <c r="AA80" i="12"/>
  <c r="AB80" i="12"/>
  <c r="AA81" i="12"/>
  <c r="AC81" i="12" s="1"/>
  <c r="AB81" i="12"/>
  <c r="AA82" i="12"/>
  <c r="AB82" i="12"/>
  <c r="AC82" i="12" s="1"/>
  <c r="AA83" i="12"/>
  <c r="AC83" i="12" s="1"/>
  <c r="AB83" i="12"/>
  <c r="AA84" i="12"/>
  <c r="AB84" i="12"/>
  <c r="AA85" i="12"/>
  <c r="AC85" i="12" s="1"/>
  <c r="AB85" i="12"/>
  <c r="AA86" i="12"/>
  <c r="AB86" i="12"/>
  <c r="AA87" i="12"/>
  <c r="AC87" i="12" s="1"/>
  <c r="AB87" i="12"/>
  <c r="AA88" i="12"/>
  <c r="AB88" i="12"/>
  <c r="AA89" i="12"/>
  <c r="AC89" i="12" s="1"/>
  <c r="AB89" i="12"/>
  <c r="AA90" i="12"/>
  <c r="AB90" i="12"/>
  <c r="AA91" i="12"/>
  <c r="AC91" i="12" s="1"/>
  <c r="AB91" i="12"/>
  <c r="AA92" i="12"/>
  <c r="AB92" i="12"/>
  <c r="AC92" i="12" s="1"/>
  <c r="AA93" i="12"/>
  <c r="AC93" i="12" s="1"/>
  <c r="AB93" i="12"/>
  <c r="AA94" i="12"/>
  <c r="AB94" i="12"/>
  <c r="AC94" i="12" s="1"/>
  <c r="AD94" i="12" s="1"/>
  <c r="AA95" i="12"/>
  <c r="AC95" i="12" s="1"/>
  <c r="AB95" i="12"/>
  <c r="AA96" i="12"/>
  <c r="AB96" i="12"/>
  <c r="AA97" i="12"/>
  <c r="AC97" i="12" s="1"/>
  <c r="AB97" i="12"/>
  <c r="AA98" i="12"/>
  <c r="AB98" i="12"/>
  <c r="AC98" i="12" s="1"/>
  <c r="AD98" i="12" s="1"/>
  <c r="AA99" i="12"/>
  <c r="AC99" i="12" s="1"/>
  <c r="AB99" i="12"/>
  <c r="AA100" i="12"/>
  <c r="AB100" i="12"/>
  <c r="AA101" i="12"/>
  <c r="AC101" i="12" s="1"/>
  <c r="AB101" i="12"/>
  <c r="AA102" i="12"/>
  <c r="AB102" i="12"/>
  <c r="AA103" i="12"/>
  <c r="AC103" i="12" s="1"/>
  <c r="AB103" i="12"/>
  <c r="AA104" i="12"/>
  <c r="AB104" i="12"/>
  <c r="AC104" i="12" s="1"/>
  <c r="AA105" i="12"/>
  <c r="AC105" i="12" s="1"/>
  <c r="AB105" i="12"/>
  <c r="AA106" i="12"/>
  <c r="AB106" i="12"/>
  <c r="AA107" i="12"/>
  <c r="AC107" i="12" s="1"/>
  <c r="AB107" i="12"/>
  <c r="AA108" i="12"/>
  <c r="AB108" i="12"/>
  <c r="AC108" i="12" s="1"/>
  <c r="AD108" i="12" s="1"/>
  <c r="AA109" i="12"/>
  <c r="AC109" i="12" s="1"/>
  <c r="AB109" i="12"/>
  <c r="AA110" i="12"/>
  <c r="AB110" i="12"/>
  <c r="AA111" i="12"/>
  <c r="AC111" i="12" s="1"/>
  <c r="AB111" i="12"/>
  <c r="AA112" i="12"/>
  <c r="AB112" i="12"/>
  <c r="AA113" i="12"/>
  <c r="AC113" i="12" s="1"/>
  <c r="AB113" i="12"/>
  <c r="AA114" i="12"/>
  <c r="AB114" i="12"/>
  <c r="AC114" i="12" s="1"/>
  <c r="AA115" i="12"/>
  <c r="AC115" i="12" s="1"/>
  <c r="AB115" i="12"/>
  <c r="AA116" i="12"/>
  <c r="AB116" i="12"/>
  <c r="AA117" i="12"/>
  <c r="AC117" i="12" s="1"/>
  <c r="AB117" i="12"/>
  <c r="AA118" i="12"/>
  <c r="AB118" i="12"/>
  <c r="AA119" i="12"/>
  <c r="AB119" i="12"/>
  <c r="AC119" i="12" s="1"/>
  <c r="AA120" i="12"/>
  <c r="AB120" i="12"/>
  <c r="AA121" i="12"/>
  <c r="AC121" i="12" s="1"/>
  <c r="AB121" i="12"/>
  <c r="AA122" i="12"/>
  <c r="AB122" i="12"/>
  <c r="AA123" i="12"/>
  <c r="AC123" i="12" s="1"/>
  <c r="AB123" i="12"/>
  <c r="AA124" i="12"/>
  <c r="AB124" i="12"/>
  <c r="AC124" i="12" s="1"/>
  <c r="AA125" i="12"/>
  <c r="AC125" i="12" s="1"/>
  <c r="AB125" i="12"/>
  <c r="AA126" i="12"/>
  <c r="AB126" i="12"/>
  <c r="AC126" i="12" s="1"/>
  <c r="AA127" i="12"/>
  <c r="AC127" i="12" s="1"/>
  <c r="AB127" i="12"/>
  <c r="AA128" i="12"/>
  <c r="AB128" i="12"/>
  <c r="AC128" i="12" s="1"/>
  <c r="AD128" i="12" s="1"/>
  <c r="AA129" i="12"/>
  <c r="AC129" i="12" s="1"/>
  <c r="AB129" i="12"/>
  <c r="AA130" i="12"/>
  <c r="AB130" i="12"/>
  <c r="AA131" i="12"/>
  <c r="AC131" i="12" s="1"/>
  <c r="AB131" i="12"/>
  <c r="AA132" i="12"/>
  <c r="AB132" i="12"/>
  <c r="AA133" i="12"/>
  <c r="AC133" i="12" s="1"/>
  <c r="AB133" i="12"/>
  <c r="AA134" i="12"/>
  <c r="AB134" i="12"/>
  <c r="AC134" i="12" s="1"/>
  <c r="AA135" i="12"/>
  <c r="AC135" i="12" s="1"/>
  <c r="AB135" i="12"/>
  <c r="AA136" i="12"/>
  <c r="AB136" i="12"/>
  <c r="AA137" i="12"/>
  <c r="AC137" i="12" s="1"/>
  <c r="AB137" i="12"/>
  <c r="AA138" i="12"/>
  <c r="AB138" i="12"/>
  <c r="AC138" i="12" s="1"/>
  <c r="AA139" i="12"/>
  <c r="AC139" i="12" s="1"/>
  <c r="AB139" i="12"/>
  <c r="AA140" i="12"/>
  <c r="AB140" i="12"/>
  <c r="AC140" i="12" s="1"/>
  <c r="AD140" i="12" s="1"/>
  <c r="AA141" i="12"/>
  <c r="AC141" i="12" s="1"/>
  <c r="AB141" i="12"/>
  <c r="AA142" i="12"/>
  <c r="AB142" i="12"/>
  <c r="AA143" i="12"/>
  <c r="AC143" i="12" s="1"/>
  <c r="AB143" i="12"/>
  <c r="AA144" i="12"/>
  <c r="AB144" i="12"/>
  <c r="AC144" i="12" s="1"/>
  <c r="AD144" i="12" s="1"/>
  <c r="AA145" i="12"/>
  <c r="AC145" i="12" s="1"/>
  <c r="AB145" i="12"/>
  <c r="AA146" i="12"/>
  <c r="AB146" i="12"/>
  <c r="AC146" i="12" s="1"/>
  <c r="AA147" i="12"/>
  <c r="AC147" i="12" s="1"/>
  <c r="AB147" i="12"/>
  <c r="AA148" i="12"/>
  <c r="AB148" i="12"/>
  <c r="AC148" i="12" s="1"/>
  <c r="AA149" i="12"/>
  <c r="AC149" i="12" s="1"/>
  <c r="AB149" i="12"/>
  <c r="AA150" i="12"/>
  <c r="AB150" i="12"/>
  <c r="AC150" i="12" s="1"/>
  <c r="AD150" i="12" s="1"/>
  <c r="AA151" i="12"/>
  <c r="AB151" i="12"/>
  <c r="AA152" i="12"/>
  <c r="AB152" i="12"/>
  <c r="AA153" i="12"/>
  <c r="AC153" i="12" s="1"/>
  <c r="AB153" i="12"/>
  <c r="AA154" i="12"/>
  <c r="AB154" i="12"/>
  <c r="AC154" i="12" s="1"/>
  <c r="AA155" i="12"/>
  <c r="AC155" i="12" s="1"/>
  <c r="AB155" i="12"/>
  <c r="AA156" i="12"/>
  <c r="AB156" i="12"/>
  <c r="AC156" i="12" s="1"/>
  <c r="AD156" i="12" s="1"/>
  <c r="AA157" i="12"/>
  <c r="AC157" i="12" s="1"/>
  <c r="AB157" i="12"/>
  <c r="AA158" i="12"/>
  <c r="AB158" i="12"/>
  <c r="AA159" i="12"/>
  <c r="AC159" i="12" s="1"/>
  <c r="AB159" i="12"/>
  <c r="AA160" i="12"/>
  <c r="AB160" i="12"/>
  <c r="AC160" i="12" s="1"/>
  <c r="AD160" i="12" s="1"/>
  <c r="AA161" i="12"/>
  <c r="AC161" i="12" s="1"/>
  <c r="AB161" i="12"/>
  <c r="AA162" i="12"/>
  <c r="AB162" i="12"/>
  <c r="AC162" i="12" s="1"/>
  <c r="AD162" i="12" s="1"/>
  <c r="AA163" i="12"/>
  <c r="AC163" i="12" s="1"/>
  <c r="AB163" i="12"/>
  <c r="AA164" i="12"/>
  <c r="AB164" i="12"/>
  <c r="AC164" i="12" s="1"/>
  <c r="AA165" i="12"/>
  <c r="AC165" i="12" s="1"/>
  <c r="AB165" i="12"/>
  <c r="AA166" i="12"/>
  <c r="AB166" i="12"/>
  <c r="AC166" i="12" s="1"/>
  <c r="AD166" i="12" s="1"/>
  <c r="AA167" i="12"/>
  <c r="AB167" i="12"/>
  <c r="AA168" i="12"/>
  <c r="AB168" i="12"/>
  <c r="AA169" i="12"/>
  <c r="AC169" i="12" s="1"/>
  <c r="AB169" i="12"/>
  <c r="AA170" i="12"/>
  <c r="AB170" i="12"/>
  <c r="AC170" i="12" s="1"/>
  <c r="AA171" i="12"/>
  <c r="AC171" i="12" s="1"/>
  <c r="AB171" i="12"/>
  <c r="AA172" i="12"/>
  <c r="AB172" i="12"/>
  <c r="AC172" i="12" s="1"/>
  <c r="AD172" i="12" s="1"/>
  <c r="AA173" i="12"/>
  <c r="AC173" i="12" s="1"/>
  <c r="AB173" i="12"/>
  <c r="AA174" i="12"/>
  <c r="AB174" i="12"/>
  <c r="AA175" i="12"/>
  <c r="AC175" i="12" s="1"/>
  <c r="AB175" i="12"/>
  <c r="AA176" i="12"/>
  <c r="AB176" i="12"/>
  <c r="AC176" i="12" s="1"/>
  <c r="AD176" i="12" s="1"/>
  <c r="AA177" i="12"/>
  <c r="AC177" i="12" s="1"/>
  <c r="AB177" i="12"/>
  <c r="AA178" i="12"/>
  <c r="AB178" i="12"/>
  <c r="AC178" i="12" s="1"/>
  <c r="AD178" i="12" s="1"/>
  <c r="AA179" i="12"/>
  <c r="AC179" i="12" s="1"/>
  <c r="AB179" i="12"/>
  <c r="AA180" i="12"/>
  <c r="AB180" i="12"/>
  <c r="AC180" i="12" s="1"/>
  <c r="AD180" i="12" s="1"/>
  <c r="AA181" i="12"/>
  <c r="AC181" i="12" s="1"/>
  <c r="AB181" i="12"/>
  <c r="AA182" i="12"/>
  <c r="AB182" i="12"/>
  <c r="AC182" i="12" s="1"/>
  <c r="AA183" i="12"/>
  <c r="AB183" i="12"/>
  <c r="AC183" i="12" s="1"/>
  <c r="AA184" i="12"/>
  <c r="AB184" i="12"/>
  <c r="AA185" i="12"/>
  <c r="AC185" i="12" s="1"/>
  <c r="AB185" i="12"/>
  <c r="AA186" i="12"/>
  <c r="AB186" i="12"/>
  <c r="AC186" i="12" s="1"/>
  <c r="AD186" i="12" s="1"/>
  <c r="AA187" i="12"/>
  <c r="AB187" i="12"/>
  <c r="AA188" i="12"/>
  <c r="AB188" i="12"/>
  <c r="AC188" i="12" s="1"/>
  <c r="AA189" i="12"/>
  <c r="AC189" i="12" s="1"/>
  <c r="AB189" i="12"/>
  <c r="AA190" i="12"/>
  <c r="AB190" i="12"/>
  <c r="AA191" i="12"/>
  <c r="AC191" i="12" s="1"/>
  <c r="AB191" i="12"/>
  <c r="AA192" i="12"/>
  <c r="AB192" i="12"/>
  <c r="AC192" i="12" s="1"/>
  <c r="AD192" i="12" s="1"/>
  <c r="AA193" i="12"/>
  <c r="AC193" i="12" s="1"/>
  <c r="AB193" i="12"/>
  <c r="AA194" i="12"/>
  <c r="AB194" i="12"/>
  <c r="AC194" i="12" s="1"/>
  <c r="AD194" i="12" s="1"/>
  <c r="AA195" i="12"/>
  <c r="AC195" i="12" s="1"/>
  <c r="AB195" i="12"/>
  <c r="AA196" i="12"/>
  <c r="AB196" i="12"/>
  <c r="AC196" i="12" s="1"/>
  <c r="AA197" i="12"/>
  <c r="AC197" i="12" s="1"/>
  <c r="AB197" i="12"/>
  <c r="AA198" i="12"/>
  <c r="AB198" i="12"/>
  <c r="AC198" i="12" s="1"/>
  <c r="AA199" i="12"/>
  <c r="AB199" i="12"/>
  <c r="AC199" i="12" s="1"/>
  <c r="AA200" i="12"/>
  <c r="AB200" i="12"/>
  <c r="AA201" i="12"/>
  <c r="AC201" i="12" s="1"/>
  <c r="AB201" i="12"/>
  <c r="AA202" i="12"/>
  <c r="AB202" i="12"/>
  <c r="AC202" i="12" s="1"/>
  <c r="AD202" i="12" s="1"/>
  <c r="AA203" i="12"/>
  <c r="AB203" i="12"/>
  <c r="AA204" i="12"/>
  <c r="AB204" i="12"/>
  <c r="AC204" i="12" s="1"/>
  <c r="AA205" i="12"/>
  <c r="AC205" i="12" s="1"/>
  <c r="AB205" i="12"/>
  <c r="AA206" i="12"/>
  <c r="AB206" i="12"/>
  <c r="AA207" i="12"/>
  <c r="AC207" i="12" s="1"/>
  <c r="AB207" i="12"/>
  <c r="AA208" i="12"/>
  <c r="AB208" i="12"/>
  <c r="AC208" i="12" s="1"/>
  <c r="AD208" i="12" s="1"/>
  <c r="AA209" i="12"/>
  <c r="AC209" i="12" s="1"/>
  <c r="AB209" i="12"/>
  <c r="AA210" i="12"/>
  <c r="AB210" i="12"/>
  <c r="AC210" i="12" s="1"/>
  <c r="AD210" i="12" s="1"/>
  <c r="AA211" i="12"/>
  <c r="AC211" i="12" s="1"/>
  <c r="AB211" i="12"/>
  <c r="AA212" i="12"/>
  <c r="AB212" i="12"/>
  <c r="AC212" i="12" s="1"/>
  <c r="AA213" i="12"/>
  <c r="AC213" i="12" s="1"/>
  <c r="AB213" i="12"/>
  <c r="AA214" i="12"/>
  <c r="AB214" i="12"/>
  <c r="AC214" i="12" s="1"/>
  <c r="AD214" i="12" s="1"/>
  <c r="AA215" i="12"/>
  <c r="AB215" i="12"/>
  <c r="AC215" i="12" s="1"/>
  <c r="AA216" i="12"/>
  <c r="AB216" i="12"/>
  <c r="AA217" i="12"/>
  <c r="AC217" i="12" s="1"/>
  <c r="AB217" i="12"/>
  <c r="AA218" i="12"/>
  <c r="AB218" i="12"/>
  <c r="AC218" i="12" s="1"/>
  <c r="AA219" i="12"/>
  <c r="AB219" i="12"/>
  <c r="AA220" i="12"/>
  <c r="AB220" i="12"/>
  <c r="AC220" i="12" s="1"/>
  <c r="AA221" i="12"/>
  <c r="AC221" i="12" s="1"/>
  <c r="AB221" i="12"/>
  <c r="AA222" i="12"/>
  <c r="AB222" i="12"/>
  <c r="AA223" i="12"/>
  <c r="AC223" i="12" s="1"/>
  <c r="AB223" i="12"/>
  <c r="AA224" i="12"/>
  <c r="AB224" i="12"/>
  <c r="AC224" i="12" s="1"/>
  <c r="AD224" i="12" s="1"/>
  <c r="AA225" i="12"/>
  <c r="AC225" i="12" s="1"/>
  <c r="AB225" i="12"/>
  <c r="AA226" i="12"/>
  <c r="AB226" i="12"/>
  <c r="AC226" i="12" s="1"/>
  <c r="AD226" i="12" s="1"/>
  <c r="AA227" i="12"/>
  <c r="AC227" i="12" s="1"/>
  <c r="AB227" i="12"/>
  <c r="AA228" i="12"/>
  <c r="AB228" i="12"/>
  <c r="AC228" i="12" s="1"/>
  <c r="AD229" i="12" s="1"/>
  <c r="AA229" i="12"/>
  <c r="AC229" i="12" s="1"/>
  <c r="AB229" i="12"/>
  <c r="AA230" i="12"/>
  <c r="AB230" i="12"/>
  <c r="AC230" i="12" s="1"/>
  <c r="AA231" i="12"/>
  <c r="AB231" i="12"/>
  <c r="AC231" i="12" s="1"/>
  <c r="AA232" i="12"/>
  <c r="AB232" i="12"/>
  <c r="AA233" i="12"/>
  <c r="AC233" i="12" s="1"/>
  <c r="AB233" i="12"/>
  <c r="AA234" i="12"/>
  <c r="AB234" i="12"/>
  <c r="AC234" i="12" s="1"/>
  <c r="AA235" i="12"/>
  <c r="AB235" i="12"/>
  <c r="AA236" i="12"/>
  <c r="AB236" i="12"/>
  <c r="AC236" i="12" s="1"/>
  <c r="AA237" i="12"/>
  <c r="AC237" i="12" s="1"/>
  <c r="AB237" i="12"/>
  <c r="AA238" i="12"/>
  <c r="AB238" i="12"/>
  <c r="AA239" i="12"/>
  <c r="AC239" i="12" s="1"/>
  <c r="AB239" i="12"/>
  <c r="AA240" i="12"/>
  <c r="AB240" i="12"/>
  <c r="AC240" i="12" s="1"/>
  <c r="AD240" i="12" s="1"/>
  <c r="AA241" i="12"/>
  <c r="AC241" i="12" s="1"/>
  <c r="AB241" i="12"/>
  <c r="AA242" i="12"/>
  <c r="AB242" i="12"/>
  <c r="AC242" i="12" s="1"/>
  <c r="AD242" i="12" s="1"/>
  <c r="AA243" i="12"/>
  <c r="AC243" i="12" s="1"/>
  <c r="AB243" i="12"/>
  <c r="AA244" i="12"/>
  <c r="AB244" i="12"/>
  <c r="AC244" i="12" s="1"/>
  <c r="AD244" i="12" s="1"/>
  <c r="AA245" i="12"/>
  <c r="AC245" i="12" s="1"/>
  <c r="AB245" i="12"/>
  <c r="AA246" i="12"/>
  <c r="AB246" i="12"/>
  <c r="AC246" i="12" s="1"/>
  <c r="AA247" i="12"/>
  <c r="AB247" i="12"/>
  <c r="AC247" i="12" s="1"/>
  <c r="AA248" i="12"/>
  <c r="AB248" i="12"/>
  <c r="AA249" i="12"/>
  <c r="AC249" i="12" s="1"/>
  <c r="AB249" i="12"/>
  <c r="AA250" i="12"/>
  <c r="AB250" i="12"/>
  <c r="AC250" i="12" s="1"/>
  <c r="AD250" i="12" s="1"/>
  <c r="AA251" i="12"/>
  <c r="AB251" i="12"/>
  <c r="AA252" i="12"/>
  <c r="AB252" i="12"/>
  <c r="AC252" i="12" s="1"/>
  <c r="AA253" i="12"/>
  <c r="AC253" i="12" s="1"/>
  <c r="AB253" i="12"/>
  <c r="AA254" i="12"/>
  <c r="AB254" i="12"/>
  <c r="AA255" i="12"/>
  <c r="AC255" i="12" s="1"/>
  <c r="AB255" i="12"/>
  <c r="AA256" i="12"/>
  <c r="AB256" i="12"/>
  <c r="AC256" i="12" s="1"/>
  <c r="AD256" i="12" s="1"/>
  <c r="AA257" i="12"/>
  <c r="AC257" i="12" s="1"/>
  <c r="AB257" i="12"/>
  <c r="AA258" i="12"/>
  <c r="AB258" i="12"/>
  <c r="AC258" i="12" s="1"/>
  <c r="AD258" i="12" s="1"/>
  <c r="AA259" i="12"/>
  <c r="AC259" i="12" s="1"/>
  <c r="AB259" i="12"/>
  <c r="AA260" i="12"/>
  <c r="AB260" i="12"/>
  <c r="AC260" i="12" s="1"/>
  <c r="AD260" i="12" s="1"/>
  <c r="AA261" i="12"/>
  <c r="AC261" i="12" s="1"/>
  <c r="AB261" i="12"/>
  <c r="AA262" i="12"/>
  <c r="AB262" i="12"/>
  <c r="AC262" i="12" s="1"/>
  <c r="AA263" i="12"/>
  <c r="AB263" i="12"/>
  <c r="AC263" i="12" s="1"/>
  <c r="AA264" i="12"/>
  <c r="AB264" i="12"/>
  <c r="AA265" i="12"/>
  <c r="AC265" i="12" s="1"/>
  <c r="AB265" i="12"/>
  <c r="AA266" i="12"/>
  <c r="AB266" i="12"/>
  <c r="AC266" i="12" s="1"/>
  <c r="AA267" i="12"/>
  <c r="AB267" i="12"/>
  <c r="AA268" i="12"/>
  <c r="AB268" i="12"/>
  <c r="AC268" i="12" s="1"/>
  <c r="AA269" i="12"/>
  <c r="AC269" i="12" s="1"/>
  <c r="AB269" i="12"/>
  <c r="AA270" i="12"/>
  <c r="AB270" i="12"/>
  <c r="AA271" i="12"/>
  <c r="AC271" i="12" s="1"/>
  <c r="AB271" i="12"/>
  <c r="AA272" i="12"/>
  <c r="AB272" i="12"/>
  <c r="AC272" i="12" s="1"/>
  <c r="AD272" i="12" s="1"/>
  <c r="AA273" i="12"/>
  <c r="AC273" i="12" s="1"/>
  <c r="AB273" i="12"/>
  <c r="AA274" i="12"/>
  <c r="AB274" i="12"/>
  <c r="AC274" i="12" s="1"/>
  <c r="AD274" i="12" s="1"/>
  <c r="AA275" i="12"/>
  <c r="AC275" i="12" s="1"/>
  <c r="AB275" i="12"/>
  <c r="AA276" i="12"/>
  <c r="AB276" i="12"/>
  <c r="AC276" i="12" s="1"/>
  <c r="AA277" i="12"/>
  <c r="AC277" i="12" s="1"/>
  <c r="AB277" i="12"/>
  <c r="AA278" i="12"/>
  <c r="AB278" i="12"/>
  <c r="AC278" i="12" s="1"/>
  <c r="AA279" i="12"/>
  <c r="AB279" i="12"/>
  <c r="AC279" i="12" s="1"/>
  <c r="AA280" i="12"/>
  <c r="AB280" i="12"/>
  <c r="AA281" i="12"/>
  <c r="AC281" i="12" s="1"/>
  <c r="AB281" i="12"/>
  <c r="AA282" i="12"/>
  <c r="AB282" i="12"/>
  <c r="AC282" i="12" s="1"/>
  <c r="AA283" i="12"/>
  <c r="AB283" i="12"/>
  <c r="AA284" i="12"/>
  <c r="AB284" i="12"/>
  <c r="AC284" i="12" s="1"/>
  <c r="AA285" i="12"/>
  <c r="AC285" i="12" s="1"/>
  <c r="AB285" i="12"/>
  <c r="AA286" i="12"/>
  <c r="AB286" i="12"/>
  <c r="AA287" i="12"/>
  <c r="AC287" i="12" s="1"/>
  <c r="AB287" i="12"/>
  <c r="AA288" i="12"/>
  <c r="AB288" i="12"/>
  <c r="AC288" i="12" s="1"/>
  <c r="AD288" i="12" s="1"/>
  <c r="AA289" i="12"/>
  <c r="AC289" i="12" s="1"/>
  <c r="AB289" i="12"/>
  <c r="AA290" i="12"/>
  <c r="AB290" i="12"/>
  <c r="AC290" i="12" s="1"/>
  <c r="AD290" i="12" s="1"/>
  <c r="AA291" i="12"/>
  <c r="AC291" i="12" s="1"/>
  <c r="AB291" i="12"/>
  <c r="AA292" i="12"/>
  <c r="AB292" i="12"/>
  <c r="AC292" i="12" s="1"/>
  <c r="AA293" i="12"/>
  <c r="AC293" i="12" s="1"/>
  <c r="AB293" i="12"/>
  <c r="AA294" i="12"/>
  <c r="AB294" i="12"/>
  <c r="AC294" i="12" s="1"/>
  <c r="AA295" i="12"/>
  <c r="AB295" i="12"/>
  <c r="AC295" i="12" s="1"/>
  <c r="AA296" i="12"/>
  <c r="AB296" i="12"/>
  <c r="AA297" i="12"/>
  <c r="AC297" i="12" s="1"/>
  <c r="AB297" i="12"/>
  <c r="AA298" i="12"/>
  <c r="AB298" i="12"/>
  <c r="AC298" i="12" s="1"/>
  <c r="AA299" i="12"/>
  <c r="AB299" i="12"/>
  <c r="AA300" i="12"/>
  <c r="AB300" i="12"/>
  <c r="AC300" i="12" s="1"/>
  <c r="AA301" i="12"/>
  <c r="AC301" i="12" s="1"/>
  <c r="AB301" i="12"/>
  <c r="AA302" i="12"/>
  <c r="AB302" i="12"/>
  <c r="AA303" i="12"/>
  <c r="AC303" i="12" s="1"/>
  <c r="AB303" i="12"/>
  <c r="AA304" i="12"/>
  <c r="AB304" i="12"/>
  <c r="AC304" i="12" s="1"/>
  <c r="AD304" i="12" s="1"/>
  <c r="AA305" i="12"/>
  <c r="AC305" i="12" s="1"/>
  <c r="AB305" i="12"/>
  <c r="AA306" i="12"/>
  <c r="AB306" i="12"/>
  <c r="AC306" i="12" s="1"/>
  <c r="AD306" i="12" s="1"/>
  <c r="AA307" i="12"/>
  <c r="AC307" i="12" s="1"/>
  <c r="AB307" i="12"/>
  <c r="AA308" i="12"/>
  <c r="AB308" i="12"/>
  <c r="AC308" i="12" s="1"/>
  <c r="AD308" i="12" s="1"/>
  <c r="AA309" i="12"/>
  <c r="AC309" i="12" s="1"/>
  <c r="AB309" i="12"/>
  <c r="AA310" i="12"/>
  <c r="AB310" i="12"/>
  <c r="AC310" i="12" s="1"/>
  <c r="AB11" i="12"/>
  <c r="AA11" i="12"/>
  <c r="V61" i="11"/>
  <c r="V62" i="11"/>
  <c r="V63" i="11"/>
  <c r="V64" i="11"/>
  <c r="V65" i="11"/>
  <c r="V66" i="11"/>
  <c r="V67" i="11"/>
  <c r="V68" i="11"/>
  <c r="V69" i="11"/>
  <c r="V70" i="11"/>
  <c r="V71" i="11"/>
  <c r="V72" i="11"/>
  <c r="V73" i="11"/>
  <c r="V74" i="11"/>
  <c r="V75" i="11"/>
  <c r="V76" i="11"/>
  <c r="V77" i="11"/>
  <c r="V78" i="11"/>
  <c r="V79" i="11"/>
  <c r="V80" i="11"/>
  <c r="V81" i="11"/>
  <c r="V82" i="11"/>
  <c r="V83" i="11"/>
  <c r="V84" i="11"/>
  <c r="V85" i="11"/>
  <c r="V86" i="11"/>
  <c r="V87" i="11"/>
  <c r="V88" i="11"/>
  <c r="V89" i="11"/>
  <c r="V90" i="11"/>
  <c r="V91" i="11"/>
  <c r="V92" i="11"/>
  <c r="V93" i="11"/>
  <c r="V94" i="11"/>
  <c r="V95" i="11"/>
  <c r="V96" i="11"/>
  <c r="V97" i="11"/>
  <c r="V98" i="11"/>
  <c r="V99" i="11"/>
  <c r="V100" i="11"/>
  <c r="V101" i="11"/>
  <c r="V102" i="11"/>
  <c r="V103" i="11"/>
  <c r="V104" i="11"/>
  <c r="V105" i="11"/>
  <c r="V106" i="11"/>
  <c r="V107" i="11"/>
  <c r="V108" i="11"/>
  <c r="V109" i="11"/>
  <c r="V110" i="11"/>
  <c r="V111" i="11"/>
  <c r="V112" i="11"/>
  <c r="V113" i="11"/>
  <c r="V114" i="11"/>
  <c r="V115" i="11"/>
  <c r="V116" i="11"/>
  <c r="V117" i="11"/>
  <c r="V118" i="11"/>
  <c r="V119" i="11"/>
  <c r="V120" i="11"/>
  <c r="V121" i="11"/>
  <c r="V122" i="11"/>
  <c r="V123" i="11"/>
  <c r="V124" i="11"/>
  <c r="V125" i="11"/>
  <c r="V126" i="11"/>
  <c r="V127" i="11"/>
  <c r="V128" i="11"/>
  <c r="V129" i="11"/>
  <c r="V130" i="11"/>
  <c r="V131" i="11"/>
  <c r="V132" i="11"/>
  <c r="V133" i="11"/>
  <c r="V134" i="11"/>
  <c r="V135" i="11"/>
  <c r="V136" i="11"/>
  <c r="V137" i="11"/>
  <c r="V138" i="11"/>
  <c r="V139" i="11"/>
  <c r="V140" i="11"/>
  <c r="V141" i="11"/>
  <c r="V142" i="11"/>
  <c r="V143" i="11"/>
  <c r="V144" i="11"/>
  <c r="V145" i="11"/>
  <c r="V146" i="11"/>
  <c r="V147" i="11"/>
  <c r="V148" i="11"/>
  <c r="V149" i="11"/>
  <c r="V150" i="11"/>
  <c r="V151" i="11"/>
  <c r="V152" i="11"/>
  <c r="V153" i="11"/>
  <c r="V154" i="11"/>
  <c r="V155" i="11"/>
  <c r="V156" i="11"/>
  <c r="V157" i="11"/>
  <c r="V158" i="11"/>
  <c r="V159" i="11"/>
  <c r="V160" i="11"/>
  <c r="V161" i="11"/>
  <c r="V162" i="11"/>
  <c r="V163" i="11"/>
  <c r="V164" i="11"/>
  <c r="V165" i="11"/>
  <c r="V166" i="11"/>
  <c r="V167" i="11"/>
  <c r="V168" i="11"/>
  <c r="V169" i="11"/>
  <c r="V170" i="11"/>
  <c r="V171" i="11"/>
  <c r="V172" i="11"/>
  <c r="V173" i="11"/>
  <c r="V174" i="11"/>
  <c r="V175" i="11"/>
  <c r="V176" i="11"/>
  <c r="V177" i="11"/>
  <c r="V178" i="11"/>
  <c r="V179" i="11"/>
  <c r="V180" i="11"/>
  <c r="V181" i="11"/>
  <c r="V182" i="11"/>
  <c r="V183" i="11"/>
  <c r="V184" i="11"/>
  <c r="V185" i="11"/>
  <c r="V186" i="11"/>
  <c r="V187" i="11"/>
  <c r="V188" i="11"/>
  <c r="V189" i="11"/>
  <c r="V190" i="11"/>
  <c r="V191" i="11"/>
  <c r="V192" i="11"/>
  <c r="V193" i="11"/>
  <c r="V194" i="11"/>
  <c r="V195" i="11"/>
  <c r="V196" i="11"/>
  <c r="V197" i="11"/>
  <c r="V198" i="11"/>
  <c r="V199" i="11"/>
  <c r="V200" i="11"/>
  <c r="V201" i="11"/>
  <c r="V202" i="11"/>
  <c r="V203" i="11"/>
  <c r="V204" i="11"/>
  <c r="V205" i="11"/>
  <c r="V206" i="11"/>
  <c r="V207" i="11"/>
  <c r="V208" i="11"/>
  <c r="V209" i="11"/>
  <c r="V210" i="11"/>
  <c r="V211" i="11"/>
  <c r="V212" i="11"/>
  <c r="V213" i="11"/>
  <c r="V214" i="11"/>
  <c r="V215" i="11"/>
  <c r="V216" i="11"/>
  <c r="V217" i="11"/>
  <c r="V218" i="11"/>
  <c r="V219" i="11"/>
  <c r="V220" i="11"/>
  <c r="V221" i="11"/>
  <c r="V222" i="11"/>
  <c r="V223" i="11"/>
  <c r="V224" i="11"/>
  <c r="V225" i="11"/>
  <c r="V226" i="11"/>
  <c r="V227" i="11"/>
  <c r="V228" i="11"/>
  <c r="V229" i="11"/>
  <c r="V230" i="11"/>
  <c r="V231" i="11"/>
  <c r="V232" i="11"/>
  <c r="V233" i="11"/>
  <c r="V234" i="11"/>
  <c r="V235" i="11"/>
  <c r="V236" i="11"/>
  <c r="V237" i="11"/>
  <c r="V238" i="11"/>
  <c r="V239" i="11"/>
  <c r="V240" i="11"/>
  <c r="V241" i="11"/>
  <c r="V242" i="11"/>
  <c r="V243" i="11"/>
  <c r="V244" i="11"/>
  <c r="V245" i="11"/>
  <c r="V246" i="11"/>
  <c r="V247" i="11"/>
  <c r="V248" i="11"/>
  <c r="V249" i="11"/>
  <c r="V250" i="11"/>
  <c r="V251" i="11"/>
  <c r="V252" i="11"/>
  <c r="V253" i="11"/>
  <c r="V254" i="11"/>
  <c r="V255" i="11"/>
  <c r="V256" i="11"/>
  <c r="V257" i="11"/>
  <c r="V258" i="11"/>
  <c r="V259" i="11"/>
  <c r="V260" i="11"/>
  <c r="V261" i="11"/>
  <c r="V262" i="11"/>
  <c r="V263" i="11"/>
  <c r="V264" i="11"/>
  <c r="V265" i="11"/>
  <c r="V266" i="11"/>
  <c r="V267" i="11"/>
  <c r="V268" i="11"/>
  <c r="V269" i="11"/>
  <c r="V270" i="11"/>
  <c r="V271" i="11"/>
  <c r="V272" i="11"/>
  <c r="V273" i="11"/>
  <c r="V274" i="11"/>
  <c r="V275" i="11"/>
  <c r="V276" i="11"/>
  <c r="V277" i="11"/>
  <c r="V278" i="11"/>
  <c r="V279" i="11"/>
  <c r="V280" i="11"/>
  <c r="V281" i="11"/>
  <c r="V282" i="11"/>
  <c r="V283" i="11"/>
  <c r="V284" i="11"/>
  <c r="V285" i="11"/>
  <c r="V286" i="11"/>
  <c r="V287" i="11"/>
  <c r="V288" i="11"/>
  <c r="V289" i="11"/>
  <c r="V290" i="11"/>
  <c r="V291" i="11"/>
  <c r="V292" i="11"/>
  <c r="V293" i="11"/>
  <c r="V294" i="11"/>
  <c r="V295" i="11"/>
  <c r="V296" i="11"/>
  <c r="V297" i="11"/>
  <c r="V298" i="11"/>
  <c r="V299" i="11"/>
  <c r="V300" i="11"/>
  <c r="V301" i="11"/>
  <c r="V302" i="11"/>
  <c r="V303" i="11"/>
  <c r="V304" i="11"/>
  <c r="V305" i="11"/>
  <c r="V306" i="11"/>
  <c r="V307" i="11"/>
  <c r="V308" i="11"/>
  <c r="V309" i="11"/>
  <c r="V310" i="11"/>
  <c r="G10" i="11"/>
  <c r="U291" i="11" s="1"/>
  <c r="G11" i="11"/>
  <c r="AC24" i="12" l="1"/>
  <c r="AC19" i="12"/>
  <c r="AA9" i="12"/>
  <c r="G16" i="12" s="1"/>
  <c r="AC27" i="12"/>
  <c r="AC23" i="12"/>
  <c r="AC21" i="12"/>
  <c r="AC15" i="12"/>
  <c r="AC13" i="12"/>
  <c r="AD14" i="12"/>
  <c r="AD295" i="12"/>
  <c r="AD279" i="12"/>
  <c r="AD263" i="12"/>
  <c r="AD247" i="12"/>
  <c r="AD231" i="12"/>
  <c r="AD215" i="12"/>
  <c r="AD199" i="12"/>
  <c r="AD183" i="12"/>
  <c r="AD283" i="12"/>
  <c r="AD267" i="12"/>
  <c r="AD251" i="12"/>
  <c r="AD235" i="12"/>
  <c r="AD219" i="12"/>
  <c r="AD203" i="12"/>
  <c r="AD187" i="12"/>
  <c r="AD151" i="12"/>
  <c r="AD167" i="12"/>
  <c r="AB9" i="12"/>
  <c r="G17" i="12" s="1"/>
  <c r="AJ8" i="12" s="1"/>
  <c r="AD309" i="12"/>
  <c r="AD301" i="12"/>
  <c r="AD293" i="12"/>
  <c r="AD285" i="12"/>
  <c r="AD277" i="12"/>
  <c r="AD269" i="12"/>
  <c r="AD261" i="12"/>
  <c r="AD257" i="12"/>
  <c r="AD253" i="12"/>
  <c r="AD245" i="12"/>
  <c r="AD237" i="12"/>
  <c r="AD221" i="12"/>
  <c r="AD213" i="12"/>
  <c r="AD205" i="12"/>
  <c r="AD197" i="12"/>
  <c r="AD189" i="12"/>
  <c r="AD181" i="12"/>
  <c r="AD173" i="12"/>
  <c r="AD171" i="12"/>
  <c r="AD165" i="12"/>
  <c r="AD161" i="12"/>
  <c r="AD155" i="12"/>
  <c r="AD149" i="12"/>
  <c r="AD147" i="12"/>
  <c r="AD145" i="12"/>
  <c r="AD139" i="12"/>
  <c r="AD135" i="12"/>
  <c r="AD127" i="12"/>
  <c r="AD125" i="12"/>
  <c r="AD117" i="12"/>
  <c r="AD115" i="12"/>
  <c r="AD105" i="12"/>
  <c r="AD93" i="12"/>
  <c r="AD83" i="12"/>
  <c r="AD73" i="12"/>
  <c r="AD71" i="12"/>
  <c r="AD65" i="12"/>
  <c r="AD63" i="12"/>
  <c r="AD61" i="12"/>
  <c r="AD53" i="12"/>
  <c r="AD49" i="12"/>
  <c r="AD47" i="12"/>
  <c r="AD41" i="12"/>
  <c r="AD25" i="12"/>
  <c r="AD23" i="12"/>
  <c r="AC38" i="12"/>
  <c r="AD39" i="12" s="1"/>
  <c r="AC34" i="12"/>
  <c r="AD34" i="12" s="1"/>
  <c r="AC32" i="12"/>
  <c r="AD32" i="12" s="1"/>
  <c r="AC30" i="12"/>
  <c r="AD30" i="12" s="1"/>
  <c r="AC28" i="12"/>
  <c r="AD29" i="12" s="1"/>
  <c r="AC26" i="12"/>
  <c r="AD27" i="12" s="1"/>
  <c r="AC22" i="12"/>
  <c r="AC20" i="12"/>
  <c r="AD21" i="12" s="1"/>
  <c r="AC18" i="12"/>
  <c r="AD19" i="12" s="1"/>
  <c r="AC16" i="12"/>
  <c r="AD16" i="12" s="1"/>
  <c r="AC12" i="12"/>
  <c r="AD13" i="12" s="1"/>
  <c r="AC302" i="12"/>
  <c r="AD302" i="12" s="1"/>
  <c r="AC296" i="12"/>
  <c r="AD296" i="12" s="1"/>
  <c r="AC286" i="12"/>
  <c r="AD286" i="12" s="1"/>
  <c r="AC280" i="12"/>
  <c r="AD280" i="12" s="1"/>
  <c r="AC270" i="12"/>
  <c r="AD270" i="12" s="1"/>
  <c r="AC264" i="12"/>
  <c r="AD264" i="12" s="1"/>
  <c r="AC254" i="12"/>
  <c r="AD254" i="12" s="1"/>
  <c r="AC248" i="12"/>
  <c r="AD248" i="12" s="1"/>
  <c r="AC238" i="12"/>
  <c r="AD238" i="12" s="1"/>
  <c r="AC232" i="12"/>
  <c r="AD232" i="12" s="1"/>
  <c r="AC222" i="12"/>
  <c r="AD222" i="12" s="1"/>
  <c r="AC216" i="12"/>
  <c r="AD216" i="12" s="1"/>
  <c r="AC206" i="12"/>
  <c r="AD206" i="12" s="1"/>
  <c r="AC200" i="12"/>
  <c r="AD200" i="12" s="1"/>
  <c r="AC190" i="12"/>
  <c r="AD190" i="12" s="1"/>
  <c r="AC184" i="12"/>
  <c r="AD184" i="12" s="1"/>
  <c r="AC174" i="12"/>
  <c r="AD174" i="12" s="1"/>
  <c r="AC168" i="12"/>
  <c r="AD168" i="12" s="1"/>
  <c r="AC158" i="12"/>
  <c r="AD158" i="12" s="1"/>
  <c r="AC152" i="12"/>
  <c r="AD152" i="12" s="1"/>
  <c r="AC142" i="12"/>
  <c r="AD142" i="12" s="1"/>
  <c r="AC136" i="12"/>
  <c r="AD136" i="12" s="1"/>
  <c r="AC132" i="12"/>
  <c r="AD132" i="12" s="1"/>
  <c r="AC130" i="12"/>
  <c r="AD130" i="12" s="1"/>
  <c r="AC122" i="12"/>
  <c r="AC120" i="12"/>
  <c r="AD121" i="12" s="1"/>
  <c r="AC118" i="12"/>
  <c r="AD119" i="12" s="1"/>
  <c r="AC116" i="12"/>
  <c r="AD116" i="12" s="1"/>
  <c r="AC112" i="12"/>
  <c r="AD113" i="12" s="1"/>
  <c r="AC110" i="12"/>
  <c r="AD110" i="12" s="1"/>
  <c r="AC106" i="12"/>
  <c r="AD106" i="12" s="1"/>
  <c r="AC102" i="12"/>
  <c r="AD102" i="12" s="1"/>
  <c r="AC100" i="12"/>
  <c r="AD101" i="12" s="1"/>
  <c r="AC96" i="12"/>
  <c r="AD97" i="12" s="1"/>
  <c r="AC90" i="12"/>
  <c r="AD91" i="12" s="1"/>
  <c r="AC88" i="12"/>
  <c r="AC86" i="12"/>
  <c r="AD86" i="12" s="1"/>
  <c r="AC84" i="12"/>
  <c r="AD85" i="12" s="1"/>
  <c r="AC80" i="12"/>
  <c r="AD81" i="12" s="1"/>
  <c r="AC78" i="12"/>
  <c r="AD78" i="12" s="1"/>
  <c r="AC74" i="12"/>
  <c r="AD74" i="12" s="1"/>
  <c r="AC70" i="12"/>
  <c r="AD70" i="12" s="1"/>
  <c r="AC68" i="12"/>
  <c r="AD69" i="12" s="1"/>
  <c r="AC64" i="12"/>
  <c r="AC58" i="12"/>
  <c r="AD58" i="12" s="1"/>
  <c r="AC56" i="12"/>
  <c r="AD56" i="12" s="1"/>
  <c r="AC54" i="12"/>
  <c r="AD55" i="12" s="1"/>
  <c r="AC52" i="12"/>
  <c r="AC48" i="12"/>
  <c r="AC46" i="12"/>
  <c r="AD46" i="12" s="1"/>
  <c r="AC44" i="12"/>
  <c r="AD45" i="12" s="1"/>
  <c r="AC40" i="12"/>
  <c r="AD299" i="12"/>
  <c r="AD300" i="12"/>
  <c r="AD88" i="12"/>
  <c r="AD129" i="12"/>
  <c r="AC11" i="12"/>
  <c r="AD307" i="12"/>
  <c r="AD305" i="12"/>
  <c r="AD303" i="12"/>
  <c r="AD291" i="12"/>
  <c r="AD289" i="12"/>
  <c r="AD287" i="12"/>
  <c r="AD281" i="12"/>
  <c r="AD275" i="12"/>
  <c r="AD273" i="12"/>
  <c r="AD271" i="12"/>
  <c r="AD266" i="12"/>
  <c r="AD259" i="12"/>
  <c r="AD255" i="12"/>
  <c r="AD249" i="12"/>
  <c r="AD243" i="12"/>
  <c r="AD241" i="12"/>
  <c r="AD239" i="12"/>
  <c r="AD227" i="12"/>
  <c r="AD225" i="12"/>
  <c r="AD223" i="12"/>
  <c r="AD217" i="12"/>
  <c r="AD211" i="12"/>
  <c r="AD209" i="12"/>
  <c r="AD207" i="12"/>
  <c r="AD195" i="12"/>
  <c r="AD196" i="12"/>
  <c r="AD193" i="12"/>
  <c r="AD191" i="12"/>
  <c r="AD185" i="12"/>
  <c r="AD179" i="12"/>
  <c r="AD177" i="12"/>
  <c r="AD175" i="12"/>
  <c r="AD163" i="12"/>
  <c r="AD157" i="12"/>
  <c r="AD153" i="12"/>
  <c r="AD143" i="12"/>
  <c r="AD141" i="12"/>
  <c r="AD137" i="12"/>
  <c r="AD138" i="12"/>
  <c r="AD131" i="12"/>
  <c r="AD123" i="12"/>
  <c r="AD124" i="12"/>
  <c r="AD122" i="12"/>
  <c r="AD111" i="12"/>
  <c r="AD109" i="12"/>
  <c r="AD99" i="12"/>
  <c r="AD95" i="12"/>
  <c r="AD96" i="12"/>
  <c r="AD89" i="12"/>
  <c r="AD79" i="12"/>
  <c r="AD77" i="12"/>
  <c r="AD67" i="12"/>
  <c r="AD51" i="12"/>
  <c r="AD52" i="12"/>
  <c r="AD43" i="12"/>
  <c r="AD37" i="12"/>
  <c r="AD38" i="12"/>
  <c r="AD31" i="12"/>
  <c r="AD22" i="12"/>
  <c r="AD15" i="12"/>
  <c r="AD310" i="12"/>
  <c r="AD294" i="12"/>
  <c r="AD284" i="12"/>
  <c r="AD278" i="12"/>
  <c r="AD268" i="12"/>
  <c r="AD262" i="12"/>
  <c r="AD252" i="12"/>
  <c r="AD246" i="12"/>
  <c r="AD236" i="12"/>
  <c r="AD230" i="12"/>
  <c r="AD220" i="12"/>
  <c r="AD204" i="12"/>
  <c r="AD198" i="12"/>
  <c r="AD188" i="12"/>
  <c r="AD182" i="12"/>
  <c r="AD146" i="12"/>
  <c r="AD66" i="12"/>
  <c r="AD134" i="12"/>
  <c r="AD126" i="12"/>
  <c r="AD104" i="12"/>
  <c r="AD72" i="12"/>
  <c r="AD62" i="12"/>
  <c r="AD24" i="12"/>
  <c r="AD298" i="12"/>
  <c r="AD292" i="12"/>
  <c r="AD282" i="12"/>
  <c r="AD276" i="12"/>
  <c r="AD234" i="12"/>
  <c r="AD228" i="12"/>
  <c r="AD218" i="12"/>
  <c r="AD212" i="12"/>
  <c r="AD170" i="12"/>
  <c r="AD164" i="12"/>
  <c r="AD154" i="12"/>
  <c r="AD148" i="12"/>
  <c r="AD114" i="12"/>
  <c r="AD92" i="12"/>
  <c r="AD82" i="12"/>
  <c r="AD50" i="12"/>
  <c r="AD36" i="12"/>
  <c r="AD112" i="12"/>
  <c r="AD100" i="12"/>
  <c r="AD84" i="12"/>
  <c r="AD64" i="12"/>
  <c r="AD48" i="12"/>
  <c r="AD40" i="12"/>
  <c r="AD28" i="12"/>
  <c r="AD26" i="12"/>
  <c r="AD12" i="12"/>
  <c r="W268" i="11"/>
  <c r="X268" i="11" s="1"/>
  <c r="W159" i="11"/>
  <c r="X159" i="11" s="1"/>
  <c r="W309" i="11"/>
  <c r="X309" i="11" s="1"/>
  <c r="W239" i="11"/>
  <c r="X239" i="11" s="1"/>
  <c r="W68" i="11"/>
  <c r="X68" i="11" s="1"/>
  <c r="W300" i="11"/>
  <c r="X300" i="11" s="1"/>
  <c r="W236" i="11"/>
  <c r="X236" i="11" s="1"/>
  <c r="W279" i="11"/>
  <c r="X279" i="11" s="1"/>
  <c r="W204" i="11"/>
  <c r="X204" i="11" s="1"/>
  <c r="W289" i="11"/>
  <c r="X289" i="11" s="1"/>
  <c r="W267" i="11"/>
  <c r="X267" i="11" s="1"/>
  <c r="Y267" i="11" s="1"/>
  <c r="W223" i="11"/>
  <c r="X223" i="11" s="1"/>
  <c r="Y223" i="11" s="1"/>
  <c r="W156" i="11"/>
  <c r="X156" i="11" s="1"/>
  <c r="W11" i="11"/>
  <c r="X11" i="11" s="1"/>
  <c r="W288" i="11"/>
  <c r="X288" i="11" s="1"/>
  <c r="W255" i="11"/>
  <c r="X255" i="11" s="1"/>
  <c r="W207" i="11"/>
  <c r="X207" i="11" s="1"/>
  <c r="W71" i="11"/>
  <c r="X71" i="11" s="1"/>
  <c r="Y71" i="11" s="1"/>
  <c r="Y77" i="11"/>
  <c r="W191" i="11"/>
  <c r="W127" i="11"/>
  <c r="Y300" i="11"/>
  <c r="Y204" i="11"/>
  <c r="Y68" i="11"/>
  <c r="U167" i="11"/>
  <c r="U23" i="11"/>
  <c r="V23" i="11" s="1"/>
  <c r="W36" i="11"/>
  <c r="X36" i="11" s="1"/>
  <c r="W100" i="11"/>
  <c r="X100" i="11" s="1"/>
  <c r="W140" i="11"/>
  <c r="X140" i="11" s="1"/>
  <c r="W172" i="11"/>
  <c r="X172" i="11" s="1"/>
  <c r="U39" i="11"/>
  <c r="V39" i="11" s="1"/>
  <c r="W39" i="11"/>
  <c r="X39" i="11" s="1"/>
  <c r="W103" i="11"/>
  <c r="W143" i="11"/>
  <c r="W175" i="11"/>
  <c r="W299" i="11"/>
  <c r="W277" i="11"/>
  <c r="X277" i="11" s="1"/>
  <c r="W252" i="11"/>
  <c r="X252" i="11" s="1"/>
  <c r="W220" i="11"/>
  <c r="X220" i="11" s="1"/>
  <c r="W188" i="11"/>
  <c r="X188" i="11" s="1"/>
  <c r="W124" i="11"/>
  <c r="X124" i="11" s="1"/>
  <c r="U279" i="11"/>
  <c r="W305" i="11"/>
  <c r="X305" i="11" s="1"/>
  <c r="W295" i="11"/>
  <c r="W284" i="11"/>
  <c r="X284" i="11" s="1"/>
  <c r="W273" i="11"/>
  <c r="X273" i="11" s="1"/>
  <c r="W263" i="11"/>
  <c r="W247" i="11"/>
  <c r="W231" i="11"/>
  <c r="W215" i="11"/>
  <c r="W199" i="11"/>
  <c r="W183" i="11"/>
  <c r="W167" i="11"/>
  <c r="W151" i="11"/>
  <c r="W135" i="11"/>
  <c r="W119" i="11"/>
  <c r="W87" i="11"/>
  <c r="W55" i="11"/>
  <c r="X55" i="11" s="1"/>
  <c r="W23" i="11"/>
  <c r="X23" i="11" s="1"/>
  <c r="U71" i="11"/>
  <c r="U87" i="11"/>
  <c r="U215" i="11"/>
  <c r="U309" i="11"/>
  <c r="W28" i="11"/>
  <c r="X28" i="11" s="1"/>
  <c r="W44" i="11"/>
  <c r="X44" i="11" s="1"/>
  <c r="W60" i="11"/>
  <c r="X60" i="11" s="1"/>
  <c r="W76" i="11"/>
  <c r="X76" i="11" s="1"/>
  <c r="W92" i="11"/>
  <c r="X92" i="11" s="1"/>
  <c r="W108" i="11"/>
  <c r="X108" i="11" s="1"/>
  <c r="U103" i="11"/>
  <c r="U231" i="11"/>
  <c r="W15" i="11"/>
  <c r="X15" i="11" s="1"/>
  <c r="W31" i="11"/>
  <c r="X31" i="11" s="1"/>
  <c r="W47" i="11"/>
  <c r="X47" i="11" s="1"/>
  <c r="W63" i="11"/>
  <c r="W79" i="11"/>
  <c r="W95" i="11"/>
  <c r="W111" i="11"/>
  <c r="W304" i="11"/>
  <c r="X304" i="11" s="1"/>
  <c r="W293" i="11"/>
  <c r="X293" i="11" s="1"/>
  <c r="W283" i="11"/>
  <c r="W272" i="11"/>
  <c r="X272" i="11" s="1"/>
  <c r="W260" i="11"/>
  <c r="X260" i="11" s="1"/>
  <c r="W244" i="11"/>
  <c r="X244" i="11" s="1"/>
  <c r="W228" i="11"/>
  <c r="X228" i="11" s="1"/>
  <c r="W212" i="11"/>
  <c r="X212" i="11" s="1"/>
  <c r="W196" i="11"/>
  <c r="X196" i="11" s="1"/>
  <c r="W180" i="11"/>
  <c r="X180" i="11" s="1"/>
  <c r="W164" i="11"/>
  <c r="X164" i="11" s="1"/>
  <c r="W148" i="11"/>
  <c r="X148" i="11" s="1"/>
  <c r="W132" i="11"/>
  <c r="X132" i="11" s="1"/>
  <c r="W116" i="11"/>
  <c r="X116" i="11" s="1"/>
  <c r="W84" i="11"/>
  <c r="X84" i="11" s="1"/>
  <c r="W52" i="11"/>
  <c r="X52" i="11" s="1"/>
  <c r="W20" i="11"/>
  <c r="X20" i="11" s="1"/>
  <c r="U151" i="11"/>
  <c r="W308" i="11"/>
  <c r="X308" i="11" s="1"/>
  <c r="W303" i="11"/>
  <c r="W297" i="11"/>
  <c r="X297" i="11" s="1"/>
  <c r="W292" i="11"/>
  <c r="X292" i="11" s="1"/>
  <c r="W287" i="11"/>
  <c r="W281" i="11"/>
  <c r="X281" i="11" s="1"/>
  <c r="W276" i="11"/>
  <c r="X276" i="11" s="1"/>
  <c r="W271" i="11"/>
  <c r="W265" i="11"/>
  <c r="X265" i="11" s="1"/>
  <c r="W259" i="11"/>
  <c r="W251" i="11"/>
  <c r="W243" i="11"/>
  <c r="W235" i="11"/>
  <c r="W227" i="11"/>
  <c r="W219" i="11"/>
  <c r="W211" i="11"/>
  <c r="W203" i="11"/>
  <c r="W195" i="11"/>
  <c r="W187" i="11"/>
  <c r="W179" i="11"/>
  <c r="W171" i="11"/>
  <c r="W163" i="11"/>
  <c r="W155" i="11"/>
  <c r="W147" i="11"/>
  <c r="W139" i="11"/>
  <c r="W131" i="11"/>
  <c r="W123" i="11"/>
  <c r="W115" i="11"/>
  <c r="W107" i="11"/>
  <c r="W99" i="11"/>
  <c r="W91" i="11"/>
  <c r="W83" i="11"/>
  <c r="W75" i="11"/>
  <c r="W67" i="11"/>
  <c r="W59" i="11"/>
  <c r="X59" i="11" s="1"/>
  <c r="W51" i="11"/>
  <c r="X51" i="11" s="1"/>
  <c r="W43" i="11"/>
  <c r="X43" i="11" s="1"/>
  <c r="W35" i="11"/>
  <c r="X35" i="11" s="1"/>
  <c r="W27" i="11"/>
  <c r="X27" i="11" s="1"/>
  <c r="W19" i="11"/>
  <c r="X19" i="11" s="1"/>
  <c r="U307" i="11"/>
  <c r="U263" i="11"/>
  <c r="U199" i="11"/>
  <c r="U135" i="11"/>
  <c r="U12" i="11"/>
  <c r="V12" i="11" s="1"/>
  <c r="U16" i="11"/>
  <c r="V16" i="11" s="1"/>
  <c r="U20" i="11"/>
  <c r="V20" i="11" s="1"/>
  <c r="Y20" i="11" s="1"/>
  <c r="U24" i="11"/>
  <c r="V24" i="11" s="1"/>
  <c r="U28" i="11"/>
  <c r="V28" i="11" s="1"/>
  <c r="U32" i="11"/>
  <c r="V32" i="11" s="1"/>
  <c r="U36" i="11"/>
  <c r="V36" i="11" s="1"/>
  <c r="Y36" i="11" s="1"/>
  <c r="U40" i="11"/>
  <c r="V40" i="11" s="1"/>
  <c r="U44" i="11"/>
  <c r="V44" i="11" s="1"/>
  <c r="Y44" i="11" s="1"/>
  <c r="U48" i="11"/>
  <c r="V48" i="11" s="1"/>
  <c r="U52" i="11"/>
  <c r="V52" i="11" s="1"/>
  <c r="U56" i="11"/>
  <c r="V56" i="11" s="1"/>
  <c r="U60" i="11"/>
  <c r="V60" i="11" s="1"/>
  <c r="U64" i="11"/>
  <c r="U68" i="11"/>
  <c r="U72" i="11"/>
  <c r="U76" i="11"/>
  <c r="U80" i="11"/>
  <c r="U84" i="11"/>
  <c r="U88" i="11"/>
  <c r="U92" i="11"/>
  <c r="U96" i="11"/>
  <c r="U100" i="11"/>
  <c r="U104" i="11"/>
  <c r="U108" i="11"/>
  <c r="U112" i="11"/>
  <c r="U116" i="11"/>
  <c r="U120" i="11"/>
  <c r="U124" i="11"/>
  <c r="U128" i="11"/>
  <c r="U132" i="11"/>
  <c r="U136" i="11"/>
  <c r="U140" i="11"/>
  <c r="U144" i="11"/>
  <c r="U148" i="11"/>
  <c r="U152" i="11"/>
  <c r="U156" i="11"/>
  <c r="U160" i="11"/>
  <c r="U164" i="11"/>
  <c r="U168" i="11"/>
  <c r="U172" i="11"/>
  <c r="U176" i="11"/>
  <c r="U180" i="11"/>
  <c r="U184" i="11"/>
  <c r="U188" i="11"/>
  <c r="U192" i="11"/>
  <c r="U196" i="11"/>
  <c r="U200" i="11"/>
  <c r="U204" i="11"/>
  <c r="U208" i="11"/>
  <c r="U212" i="11"/>
  <c r="U216" i="11"/>
  <c r="U220" i="11"/>
  <c r="U224" i="11"/>
  <c r="U228" i="11"/>
  <c r="U232" i="11"/>
  <c r="U236" i="11"/>
  <c r="U240" i="11"/>
  <c r="U244" i="11"/>
  <c r="U248" i="11"/>
  <c r="U252" i="11"/>
  <c r="U256" i="11"/>
  <c r="U260" i="11"/>
  <c r="U264" i="11"/>
  <c r="U268" i="11"/>
  <c r="U272" i="11"/>
  <c r="U276" i="11"/>
  <c r="U280" i="11"/>
  <c r="U284" i="11"/>
  <c r="U288" i="11"/>
  <c r="U292" i="11"/>
  <c r="U296" i="11"/>
  <c r="U300" i="11"/>
  <c r="U304" i="11"/>
  <c r="U308" i="11"/>
  <c r="W12" i="11"/>
  <c r="X12" i="11" s="1"/>
  <c r="U13" i="11"/>
  <c r="V13" i="11" s="1"/>
  <c r="U17" i="11"/>
  <c r="V17" i="11" s="1"/>
  <c r="U21" i="11"/>
  <c r="V21" i="11" s="1"/>
  <c r="U25" i="11"/>
  <c r="V25" i="11" s="1"/>
  <c r="U29" i="11"/>
  <c r="V29" i="11" s="1"/>
  <c r="U33" i="11"/>
  <c r="V33" i="11" s="1"/>
  <c r="U37" i="11"/>
  <c r="V37" i="11" s="1"/>
  <c r="U41" i="11"/>
  <c r="V41" i="11" s="1"/>
  <c r="U45" i="11"/>
  <c r="V45" i="11" s="1"/>
  <c r="U49" i="11"/>
  <c r="V49" i="11" s="1"/>
  <c r="U53" i="11"/>
  <c r="V53" i="11" s="1"/>
  <c r="U57" i="11"/>
  <c r="V57" i="11" s="1"/>
  <c r="U61" i="11"/>
  <c r="U65" i="11"/>
  <c r="U69" i="11"/>
  <c r="U73" i="11"/>
  <c r="U77" i="11"/>
  <c r="U81" i="11"/>
  <c r="U85" i="11"/>
  <c r="U89" i="11"/>
  <c r="U93" i="11"/>
  <c r="U97" i="11"/>
  <c r="U101" i="11"/>
  <c r="U105" i="11"/>
  <c r="U109" i="11"/>
  <c r="U113" i="11"/>
  <c r="U117" i="11"/>
  <c r="U121" i="11"/>
  <c r="U125" i="11"/>
  <c r="U129" i="11"/>
  <c r="U133" i="11"/>
  <c r="U137" i="11"/>
  <c r="U141" i="11"/>
  <c r="U145" i="11"/>
  <c r="U149" i="11"/>
  <c r="U153" i="11"/>
  <c r="U157" i="11"/>
  <c r="U161" i="11"/>
  <c r="U165" i="11"/>
  <c r="U169" i="11"/>
  <c r="U173" i="11"/>
  <c r="U177" i="11"/>
  <c r="U181" i="11"/>
  <c r="U185" i="11"/>
  <c r="U189" i="11"/>
  <c r="U193" i="11"/>
  <c r="U197" i="11"/>
  <c r="U201" i="11"/>
  <c r="U205" i="11"/>
  <c r="U209" i="11"/>
  <c r="U213" i="11"/>
  <c r="U217" i="11"/>
  <c r="U221" i="11"/>
  <c r="U225" i="11"/>
  <c r="U229" i="11"/>
  <c r="U233" i="11"/>
  <c r="U237" i="11"/>
  <c r="U241" i="11"/>
  <c r="U245" i="11"/>
  <c r="U249" i="11"/>
  <c r="U253" i="11"/>
  <c r="U257" i="11"/>
  <c r="U261" i="11"/>
  <c r="U265" i="11"/>
  <c r="U269" i="11"/>
  <c r="U273" i="11"/>
  <c r="U277" i="11"/>
  <c r="U281" i="11"/>
  <c r="U285" i="11"/>
  <c r="U14" i="11"/>
  <c r="V14" i="11" s="1"/>
  <c r="U18" i="11"/>
  <c r="V18" i="11" s="1"/>
  <c r="U22" i="11"/>
  <c r="V22" i="11" s="1"/>
  <c r="U26" i="11"/>
  <c r="V26" i="11" s="1"/>
  <c r="U30" i="11"/>
  <c r="V30" i="11" s="1"/>
  <c r="U34" i="11"/>
  <c r="V34" i="11" s="1"/>
  <c r="U38" i="11"/>
  <c r="V38" i="11" s="1"/>
  <c r="U42" i="11"/>
  <c r="V42" i="11" s="1"/>
  <c r="U46" i="11"/>
  <c r="V46" i="11" s="1"/>
  <c r="U50" i="11"/>
  <c r="V50" i="11" s="1"/>
  <c r="U54" i="11"/>
  <c r="V54" i="11" s="1"/>
  <c r="U58" i="11"/>
  <c r="V58" i="11" s="1"/>
  <c r="U62" i="11"/>
  <c r="U66" i="11"/>
  <c r="U70" i="11"/>
  <c r="U74" i="11"/>
  <c r="U78" i="11"/>
  <c r="U82" i="11"/>
  <c r="U86" i="11"/>
  <c r="U90" i="11"/>
  <c r="U94" i="11"/>
  <c r="U98" i="11"/>
  <c r="U102" i="11"/>
  <c r="U106" i="11"/>
  <c r="U110" i="11"/>
  <c r="U114" i="11"/>
  <c r="U118" i="11"/>
  <c r="U122" i="11"/>
  <c r="U126" i="11"/>
  <c r="U130" i="11"/>
  <c r="U134" i="11"/>
  <c r="U138" i="11"/>
  <c r="U142" i="11"/>
  <c r="U146" i="11"/>
  <c r="U150" i="11"/>
  <c r="U154" i="11"/>
  <c r="U158" i="11"/>
  <c r="U162" i="11"/>
  <c r="U166" i="11"/>
  <c r="U170" i="11"/>
  <c r="U174" i="11"/>
  <c r="U178" i="11"/>
  <c r="U182" i="11"/>
  <c r="U186" i="11"/>
  <c r="U190" i="11"/>
  <c r="U194" i="11"/>
  <c r="U198" i="11"/>
  <c r="U202" i="11"/>
  <c r="U206" i="11"/>
  <c r="U210" i="11"/>
  <c r="U214" i="11"/>
  <c r="U218" i="11"/>
  <c r="U222" i="11"/>
  <c r="U226" i="11"/>
  <c r="U230" i="11"/>
  <c r="U234" i="11"/>
  <c r="U238" i="11"/>
  <c r="U242" i="11"/>
  <c r="U246" i="11"/>
  <c r="U250" i="11"/>
  <c r="U254" i="11"/>
  <c r="U258" i="11"/>
  <c r="U262" i="11"/>
  <c r="U266" i="11"/>
  <c r="U270" i="11"/>
  <c r="U274" i="11"/>
  <c r="U278" i="11"/>
  <c r="U282" i="11"/>
  <c r="U286" i="11"/>
  <c r="U290" i="11"/>
  <c r="U294" i="11"/>
  <c r="U298" i="11"/>
  <c r="U302" i="11"/>
  <c r="U306" i="11"/>
  <c r="U310" i="11"/>
  <c r="W14" i="11"/>
  <c r="X14" i="11" s="1"/>
  <c r="U27" i="11"/>
  <c r="V27" i="11" s="1"/>
  <c r="U43" i="11"/>
  <c r="V43" i="11" s="1"/>
  <c r="U59" i="11"/>
  <c r="V59" i="11" s="1"/>
  <c r="U75" i="11"/>
  <c r="U91" i="11"/>
  <c r="U107" i="11"/>
  <c r="U123" i="11"/>
  <c r="U139" i="11"/>
  <c r="U155" i="11"/>
  <c r="U171" i="11"/>
  <c r="U187" i="11"/>
  <c r="U203" i="11"/>
  <c r="U219" i="11"/>
  <c r="U235" i="11"/>
  <c r="U251" i="11"/>
  <c r="U267" i="11"/>
  <c r="U283" i="11"/>
  <c r="U293" i="11"/>
  <c r="U301" i="11"/>
  <c r="U15" i="11"/>
  <c r="V15" i="11" s="1"/>
  <c r="U31" i="11"/>
  <c r="V31" i="11" s="1"/>
  <c r="Y31" i="11" s="1"/>
  <c r="U47" i="11"/>
  <c r="V47" i="11" s="1"/>
  <c r="U63" i="11"/>
  <c r="U79" i="11"/>
  <c r="U95" i="11"/>
  <c r="U111" i="11"/>
  <c r="U127" i="11"/>
  <c r="U143" i="11"/>
  <c r="U159" i="11"/>
  <c r="U175" i="11"/>
  <c r="U191" i="11"/>
  <c r="U207" i="11"/>
  <c r="U223" i="11"/>
  <c r="U239" i="11"/>
  <c r="U255" i="11"/>
  <c r="U271" i="11"/>
  <c r="U287" i="11"/>
  <c r="U295" i="11"/>
  <c r="U303" i="11"/>
  <c r="U11" i="11"/>
  <c r="V11" i="11" s="1"/>
  <c r="W17" i="11"/>
  <c r="X17" i="11" s="1"/>
  <c r="W21" i="11"/>
  <c r="X21" i="11" s="1"/>
  <c r="W25" i="11"/>
  <c r="X25" i="11" s="1"/>
  <c r="W29" i="11"/>
  <c r="X29" i="11" s="1"/>
  <c r="W33" i="11"/>
  <c r="X33" i="11" s="1"/>
  <c r="W37" i="11"/>
  <c r="X37" i="11" s="1"/>
  <c r="W41" i="11"/>
  <c r="X41" i="11" s="1"/>
  <c r="W45" i="11"/>
  <c r="X45" i="11" s="1"/>
  <c r="W49" i="11"/>
  <c r="X49" i="11" s="1"/>
  <c r="W53" i="11"/>
  <c r="X53" i="11" s="1"/>
  <c r="W57" i="11"/>
  <c r="X57" i="11" s="1"/>
  <c r="W61" i="11"/>
  <c r="X61" i="11" s="1"/>
  <c r="W65" i="11"/>
  <c r="X65" i="11" s="1"/>
  <c r="W69" i="11"/>
  <c r="X69" i="11" s="1"/>
  <c r="W73" i="11"/>
  <c r="X73" i="11" s="1"/>
  <c r="W77" i="11"/>
  <c r="X77" i="11" s="1"/>
  <c r="W81" i="11"/>
  <c r="X81" i="11" s="1"/>
  <c r="W85" i="11"/>
  <c r="X85" i="11" s="1"/>
  <c r="W89" i="11"/>
  <c r="X89" i="11" s="1"/>
  <c r="W93" i="11"/>
  <c r="X93" i="11" s="1"/>
  <c r="W97" i="11"/>
  <c r="X97" i="11" s="1"/>
  <c r="W101" i="11"/>
  <c r="X101" i="11" s="1"/>
  <c r="W105" i="11"/>
  <c r="X105" i="11" s="1"/>
  <c r="W109" i="11"/>
  <c r="X109" i="11" s="1"/>
  <c r="W113" i="11"/>
  <c r="X113" i="11" s="1"/>
  <c r="W117" i="11"/>
  <c r="X117" i="11" s="1"/>
  <c r="W121" i="11"/>
  <c r="X121" i="11" s="1"/>
  <c r="W125" i="11"/>
  <c r="X125" i="11" s="1"/>
  <c r="W129" i="11"/>
  <c r="X129" i="11" s="1"/>
  <c r="W133" i="11"/>
  <c r="X133" i="11" s="1"/>
  <c r="W137" i="11"/>
  <c r="X137" i="11" s="1"/>
  <c r="W141" i="11"/>
  <c r="X141" i="11" s="1"/>
  <c r="W145" i="11"/>
  <c r="X145" i="11" s="1"/>
  <c r="W149" i="11"/>
  <c r="X149" i="11" s="1"/>
  <c r="W153" i="11"/>
  <c r="X153" i="11" s="1"/>
  <c r="W157" i="11"/>
  <c r="X157" i="11" s="1"/>
  <c r="W161" i="11"/>
  <c r="X161" i="11" s="1"/>
  <c r="W165" i="11"/>
  <c r="X165" i="11" s="1"/>
  <c r="W169" i="11"/>
  <c r="X169" i="11" s="1"/>
  <c r="W173" i="11"/>
  <c r="X173" i="11" s="1"/>
  <c r="W177" i="11"/>
  <c r="X177" i="11" s="1"/>
  <c r="W181" i="11"/>
  <c r="X181" i="11" s="1"/>
  <c r="W185" i="11"/>
  <c r="X185" i="11" s="1"/>
  <c r="W189" i="11"/>
  <c r="X189" i="11" s="1"/>
  <c r="W193" i="11"/>
  <c r="X193" i="11" s="1"/>
  <c r="W197" i="11"/>
  <c r="X197" i="11" s="1"/>
  <c r="W201" i="11"/>
  <c r="X201" i="11" s="1"/>
  <c r="W205" i="11"/>
  <c r="X205" i="11" s="1"/>
  <c r="W209" i="11"/>
  <c r="X209" i="11" s="1"/>
  <c r="W213" i="11"/>
  <c r="X213" i="11" s="1"/>
  <c r="W217" i="11"/>
  <c r="X217" i="11" s="1"/>
  <c r="W221" i="11"/>
  <c r="X221" i="11" s="1"/>
  <c r="W225" i="11"/>
  <c r="X225" i="11" s="1"/>
  <c r="W229" i="11"/>
  <c r="X229" i="11" s="1"/>
  <c r="W233" i="11"/>
  <c r="X233" i="11" s="1"/>
  <c r="W237" i="11"/>
  <c r="X237" i="11" s="1"/>
  <c r="W241" i="11"/>
  <c r="X241" i="11" s="1"/>
  <c r="W245" i="11"/>
  <c r="X245" i="11" s="1"/>
  <c r="W249" i="11"/>
  <c r="X249" i="11" s="1"/>
  <c r="W253" i="11"/>
  <c r="X253" i="11" s="1"/>
  <c r="W257" i="11"/>
  <c r="X257" i="11" s="1"/>
  <c r="W261" i="11"/>
  <c r="X261" i="11" s="1"/>
  <c r="U19" i="11"/>
  <c r="V19" i="11" s="1"/>
  <c r="Y19" i="11" s="1"/>
  <c r="U35" i="11"/>
  <c r="V35" i="11" s="1"/>
  <c r="U51" i="11"/>
  <c r="V51" i="11" s="1"/>
  <c r="U67" i="11"/>
  <c r="U83" i="11"/>
  <c r="U99" i="11"/>
  <c r="U115" i="11"/>
  <c r="U131" i="11"/>
  <c r="U147" i="11"/>
  <c r="U163" i="11"/>
  <c r="U179" i="11"/>
  <c r="U195" i="11"/>
  <c r="U211" i="11"/>
  <c r="U227" i="11"/>
  <c r="U243" i="11"/>
  <c r="U259" i="11"/>
  <c r="U275" i="11"/>
  <c r="U289" i="11"/>
  <c r="U297" i="11"/>
  <c r="U305" i="11"/>
  <c r="W13" i="11"/>
  <c r="X13" i="11" s="1"/>
  <c r="W18" i="11"/>
  <c r="X18" i="11" s="1"/>
  <c r="W22" i="11"/>
  <c r="X22" i="11" s="1"/>
  <c r="W26" i="11"/>
  <c r="X26" i="11" s="1"/>
  <c r="W30" i="11"/>
  <c r="X30" i="11" s="1"/>
  <c r="W34" i="11"/>
  <c r="X34" i="11" s="1"/>
  <c r="W38" i="11"/>
  <c r="X38" i="11" s="1"/>
  <c r="W42" i="11"/>
  <c r="X42" i="11" s="1"/>
  <c r="W46" i="11"/>
  <c r="X46" i="11" s="1"/>
  <c r="W50" i="11"/>
  <c r="X50" i="11" s="1"/>
  <c r="W54" i="11"/>
  <c r="X54" i="11" s="1"/>
  <c r="W58" i="11"/>
  <c r="X58" i="11" s="1"/>
  <c r="W62" i="11"/>
  <c r="X62" i="11" s="1"/>
  <c r="W66" i="11"/>
  <c r="X66" i="11" s="1"/>
  <c r="W70" i="11"/>
  <c r="X70" i="11" s="1"/>
  <c r="W74" i="11"/>
  <c r="X74" i="11" s="1"/>
  <c r="W78" i="11"/>
  <c r="X78" i="11" s="1"/>
  <c r="W82" i="11"/>
  <c r="X82" i="11" s="1"/>
  <c r="W86" i="11"/>
  <c r="X86" i="11" s="1"/>
  <c r="W90" i="11"/>
  <c r="X90" i="11" s="1"/>
  <c r="W94" i="11"/>
  <c r="X94" i="11" s="1"/>
  <c r="W98" i="11"/>
  <c r="X98" i="11" s="1"/>
  <c r="W102" i="11"/>
  <c r="X102" i="11" s="1"/>
  <c r="W106" i="11"/>
  <c r="X106" i="11" s="1"/>
  <c r="W110" i="11"/>
  <c r="X110" i="11" s="1"/>
  <c r="W114" i="11"/>
  <c r="X114" i="11" s="1"/>
  <c r="W118" i="11"/>
  <c r="X118" i="11" s="1"/>
  <c r="W122" i="11"/>
  <c r="X122" i="11" s="1"/>
  <c r="W126" i="11"/>
  <c r="X126" i="11" s="1"/>
  <c r="W130" i="11"/>
  <c r="X130" i="11" s="1"/>
  <c r="W134" i="11"/>
  <c r="X134" i="11" s="1"/>
  <c r="W138" i="11"/>
  <c r="X138" i="11" s="1"/>
  <c r="W142" i="11"/>
  <c r="X142" i="11" s="1"/>
  <c r="W146" i="11"/>
  <c r="X146" i="11" s="1"/>
  <c r="W150" i="11"/>
  <c r="X150" i="11" s="1"/>
  <c r="W154" i="11"/>
  <c r="X154" i="11" s="1"/>
  <c r="W158" i="11"/>
  <c r="X158" i="11" s="1"/>
  <c r="W162" i="11"/>
  <c r="X162" i="11" s="1"/>
  <c r="W166" i="11"/>
  <c r="X166" i="11" s="1"/>
  <c r="W170" i="11"/>
  <c r="X170" i="11" s="1"/>
  <c r="W174" i="11"/>
  <c r="X174" i="11" s="1"/>
  <c r="W178" i="11"/>
  <c r="X178" i="11" s="1"/>
  <c r="W182" i="11"/>
  <c r="X182" i="11" s="1"/>
  <c r="W186" i="11"/>
  <c r="X186" i="11" s="1"/>
  <c r="W190" i="11"/>
  <c r="X190" i="11" s="1"/>
  <c r="W194" i="11"/>
  <c r="X194" i="11" s="1"/>
  <c r="W198" i="11"/>
  <c r="X198" i="11" s="1"/>
  <c r="W202" i="11"/>
  <c r="X202" i="11" s="1"/>
  <c r="W206" i="11"/>
  <c r="X206" i="11" s="1"/>
  <c r="W210" i="11"/>
  <c r="X210" i="11" s="1"/>
  <c r="W214" i="11"/>
  <c r="X214" i="11" s="1"/>
  <c r="W218" i="11"/>
  <c r="X218" i="11" s="1"/>
  <c r="W222" i="11"/>
  <c r="X222" i="11" s="1"/>
  <c r="W226" i="11"/>
  <c r="X226" i="11" s="1"/>
  <c r="W230" i="11"/>
  <c r="X230" i="11" s="1"/>
  <c r="W234" i="11"/>
  <c r="X234" i="11" s="1"/>
  <c r="W238" i="11"/>
  <c r="X238" i="11" s="1"/>
  <c r="W242" i="11"/>
  <c r="X242" i="11" s="1"/>
  <c r="W246" i="11"/>
  <c r="X246" i="11" s="1"/>
  <c r="W250" i="11"/>
  <c r="X250" i="11" s="1"/>
  <c r="W254" i="11"/>
  <c r="X254" i="11" s="1"/>
  <c r="W258" i="11"/>
  <c r="X258" i="11" s="1"/>
  <c r="W262" i="11"/>
  <c r="X262" i="11" s="1"/>
  <c r="W266" i="11"/>
  <c r="X266" i="11" s="1"/>
  <c r="W270" i="11"/>
  <c r="X270" i="11" s="1"/>
  <c r="W274" i="11"/>
  <c r="X274" i="11" s="1"/>
  <c r="W278" i="11"/>
  <c r="X278" i="11" s="1"/>
  <c r="W282" i="11"/>
  <c r="X282" i="11" s="1"/>
  <c r="W286" i="11"/>
  <c r="X286" i="11" s="1"/>
  <c r="W290" i="11"/>
  <c r="X290" i="11" s="1"/>
  <c r="W294" i="11"/>
  <c r="X294" i="11" s="1"/>
  <c r="W298" i="11"/>
  <c r="X298" i="11" s="1"/>
  <c r="W302" i="11"/>
  <c r="X302" i="11" s="1"/>
  <c r="W306" i="11"/>
  <c r="X306" i="11" s="1"/>
  <c r="W310" i="11"/>
  <c r="X310" i="11" s="1"/>
  <c r="W307" i="11"/>
  <c r="W301" i="11"/>
  <c r="X301" i="11" s="1"/>
  <c r="W296" i="11"/>
  <c r="X296" i="11" s="1"/>
  <c r="W291" i="11"/>
  <c r="W285" i="11"/>
  <c r="X285" i="11" s="1"/>
  <c r="W280" i="11"/>
  <c r="X280" i="11" s="1"/>
  <c r="W275" i="11"/>
  <c r="W269" i="11"/>
  <c r="X269" i="11" s="1"/>
  <c r="W264" i="11"/>
  <c r="X264" i="11" s="1"/>
  <c r="W256" i="11"/>
  <c r="X256" i="11" s="1"/>
  <c r="W248" i="11"/>
  <c r="X248" i="11" s="1"/>
  <c r="W240" i="11"/>
  <c r="X240" i="11" s="1"/>
  <c r="W232" i="11"/>
  <c r="X232" i="11" s="1"/>
  <c r="W224" i="11"/>
  <c r="X224" i="11" s="1"/>
  <c r="W216" i="11"/>
  <c r="X216" i="11" s="1"/>
  <c r="W208" i="11"/>
  <c r="X208" i="11" s="1"/>
  <c r="W200" i="11"/>
  <c r="X200" i="11" s="1"/>
  <c r="W192" i="11"/>
  <c r="X192" i="11" s="1"/>
  <c r="W184" i="11"/>
  <c r="X184" i="11" s="1"/>
  <c r="W176" i="11"/>
  <c r="X176" i="11" s="1"/>
  <c r="W168" i="11"/>
  <c r="X168" i="11" s="1"/>
  <c r="W160" i="11"/>
  <c r="X160" i="11" s="1"/>
  <c r="W152" i="11"/>
  <c r="X152" i="11" s="1"/>
  <c r="W144" i="11"/>
  <c r="X144" i="11" s="1"/>
  <c r="W136" i="11"/>
  <c r="X136" i="11" s="1"/>
  <c r="W128" i="11"/>
  <c r="X128" i="11" s="1"/>
  <c r="W120" i="11"/>
  <c r="X120" i="11" s="1"/>
  <c r="W112" i="11"/>
  <c r="X112" i="11" s="1"/>
  <c r="W104" i="11"/>
  <c r="X104" i="11" s="1"/>
  <c r="W96" i="11"/>
  <c r="X96" i="11" s="1"/>
  <c r="W88" i="11"/>
  <c r="X88" i="11" s="1"/>
  <c r="W80" i="11"/>
  <c r="X80" i="11" s="1"/>
  <c r="W72" i="11"/>
  <c r="X72" i="11" s="1"/>
  <c r="W64" i="11"/>
  <c r="X64" i="11" s="1"/>
  <c r="W56" i="11"/>
  <c r="X56" i="11" s="1"/>
  <c r="W48" i="11"/>
  <c r="X48" i="11" s="1"/>
  <c r="W40" i="11"/>
  <c r="X40" i="11" s="1"/>
  <c r="W32" i="11"/>
  <c r="X32" i="11" s="1"/>
  <c r="W24" i="11"/>
  <c r="X24" i="11" s="1"/>
  <c r="W16" i="11"/>
  <c r="X16" i="11" s="1"/>
  <c r="U299" i="11"/>
  <c r="U247" i="11"/>
  <c r="U183" i="11"/>
  <c r="U119" i="11"/>
  <c r="U55" i="11"/>
  <c r="V55" i="11" s="1"/>
  <c r="O15" i="8"/>
  <c r="N15" i="8"/>
  <c r="X9" i="8"/>
  <c r="N11" i="8"/>
  <c r="AE5" i="8" s="1"/>
  <c r="N13" i="8"/>
  <c r="O13" i="8"/>
  <c r="O11" i="8"/>
  <c r="U19" i="8" s="1"/>
  <c r="AC5" i="8"/>
  <c r="AD5" i="8"/>
  <c r="AC9" i="8"/>
  <c r="AD9" i="8"/>
  <c r="V5" i="8"/>
  <c r="W5" i="8"/>
  <c r="X5" i="8"/>
  <c r="Y5" i="8"/>
  <c r="Z5" i="8"/>
  <c r="AA5" i="8"/>
  <c r="AB5" i="8"/>
  <c r="V9" i="8"/>
  <c r="W9" i="8"/>
  <c r="Y9" i="8"/>
  <c r="Z9" i="8"/>
  <c r="AA9" i="8"/>
  <c r="AB9" i="8"/>
  <c r="U9" i="8"/>
  <c r="U5" i="8"/>
  <c r="F20" i="12" l="1"/>
  <c r="AJ6" i="12"/>
  <c r="AT4" i="12" s="1"/>
  <c r="G15" i="12"/>
  <c r="AD35" i="12"/>
  <c r="AD118" i="12"/>
  <c r="AD159" i="12"/>
  <c r="AD80" i="12"/>
  <c r="AD120" i="12"/>
  <c r="AD201" i="12"/>
  <c r="AD75" i="12"/>
  <c r="AD87" i="12"/>
  <c r="AD54" i="12"/>
  <c r="AD90" i="12"/>
  <c r="AD17" i="12"/>
  <c r="AD107" i="12"/>
  <c r="AD18" i="12"/>
  <c r="AD44" i="12"/>
  <c r="AD57" i="12"/>
  <c r="AD20" i="12"/>
  <c r="AD68" i="12"/>
  <c r="AD169" i="12"/>
  <c r="AD233" i="12"/>
  <c r="AD265" i="12"/>
  <c r="AD297" i="12"/>
  <c r="AD33" i="12"/>
  <c r="AD59" i="12"/>
  <c r="AD103" i="12"/>
  <c r="AD133" i="12"/>
  <c r="Y221" i="11"/>
  <c r="Z20" i="11"/>
  <c r="Y59" i="11"/>
  <c r="Y272" i="11"/>
  <c r="Y279" i="11"/>
  <c r="Y93" i="11"/>
  <c r="Y54" i="11"/>
  <c r="Y38" i="11"/>
  <c r="Y22" i="11"/>
  <c r="Y56" i="11"/>
  <c r="Y40" i="11"/>
  <c r="Y24" i="11"/>
  <c r="Y157" i="11"/>
  <c r="Y239" i="11"/>
  <c r="Y55" i="11"/>
  <c r="Z55" i="11" s="1"/>
  <c r="Y47" i="11"/>
  <c r="Y43" i="11"/>
  <c r="Y52" i="11"/>
  <c r="Y205" i="11"/>
  <c r="Z205" i="11" s="1"/>
  <c r="Y309" i="11"/>
  <c r="Y236" i="11"/>
  <c r="Y304" i="11"/>
  <c r="Y159" i="11"/>
  <c r="Y207" i="11"/>
  <c r="Y35" i="11"/>
  <c r="Z36" i="11" s="1"/>
  <c r="Y11" i="11"/>
  <c r="Y60" i="11"/>
  <c r="Y268" i="11"/>
  <c r="Z268" i="11" s="1"/>
  <c r="Y141" i="11"/>
  <c r="Y289" i="11"/>
  <c r="Z289" i="11" s="1"/>
  <c r="Y255" i="11"/>
  <c r="Y27" i="11"/>
  <c r="Y288" i="11"/>
  <c r="Y109" i="11"/>
  <c r="Y173" i="11"/>
  <c r="Y237" i="11"/>
  <c r="Y156" i="11"/>
  <c r="Z157" i="11"/>
  <c r="Y61" i="11"/>
  <c r="Z61" i="11" s="1"/>
  <c r="Y125" i="11"/>
  <c r="Y189" i="11"/>
  <c r="Y57" i="11"/>
  <c r="Z57" i="11" s="1"/>
  <c r="Y41" i="11"/>
  <c r="Y25" i="11"/>
  <c r="Z25" i="11" s="1"/>
  <c r="X83" i="11"/>
  <c r="Y83" i="11" s="1"/>
  <c r="X115" i="11"/>
  <c r="Y115" i="11" s="1"/>
  <c r="X147" i="11"/>
  <c r="Y147" i="11" s="1"/>
  <c r="X179" i="11"/>
  <c r="Y179" i="11" s="1"/>
  <c r="X211" i="11"/>
  <c r="Y211" i="11" s="1"/>
  <c r="X243" i="11"/>
  <c r="Y243" i="11" s="1"/>
  <c r="X271" i="11"/>
  <c r="Y271" i="11" s="1"/>
  <c r="X79" i="11"/>
  <c r="Y79" i="11" s="1"/>
  <c r="X119" i="11"/>
  <c r="Y119" i="11" s="1"/>
  <c r="X183" i="11"/>
  <c r="Y183" i="11" s="1"/>
  <c r="X247" i="11"/>
  <c r="Y247" i="11" s="1"/>
  <c r="X295" i="11"/>
  <c r="Y295" i="11" s="1"/>
  <c r="Y62" i="11"/>
  <c r="Y78" i="11"/>
  <c r="Z78" i="11" s="1"/>
  <c r="Y94" i="11"/>
  <c r="Z94" i="11" s="1"/>
  <c r="Y110" i="11"/>
  <c r="Y126" i="11"/>
  <c r="Y142" i="11"/>
  <c r="Z142" i="11" s="1"/>
  <c r="Y158" i="11"/>
  <c r="Z158" i="11" s="1"/>
  <c r="Y174" i="11"/>
  <c r="Z174" i="11" s="1"/>
  <c r="Y190" i="11"/>
  <c r="Y206" i="11"/>
  <c r="X299" i="11"/>
  <c r="Y299" i="11" s="1"/>
  <c r="Y64" i="11"/>
  <c r="Y80" i="11"/>
  <c r="Y96" i="11"/>
  <c r="Y112" i="11"/>
  <c r="Y128" i="11"/>
  <c r="Y144" i="11"/>
  <c r="Y160" i="11"/>
  <c r="Y176" i="11"/>
  <c r="Y192" i="11"/>
  <c r="Y208" i="11"/>
  <c r="Y224" i="11"/>
  <c r="Z224" i="11" s="1"/>
  <c r="Y240" i="11"/>
  <c r="Z240" i="11" s="1"/>
  <c r="Y256" i="11"/>
  <c r="Z256" i="11" s="1"/>
  <c r="Y253" i="11"/>
  <c r="Y269" i="11"/>
  <c r="Y285" i="11"/>
  <c r="Y301" i="11"/>
  <c r="Z301" i="11" s="1"/>
  <c r="Y218" i="11"/>
  <c r="Y234" i="11"/>
  <c r="Y250" i="11"/>
  <c r="Y266" i="11"/>
  <c r="Y282" i="11"/>
  <c r="Y298" i="11"/>
  <c r="Z159" i="11"/>
  <c r="X307" i="11"/>
  <c r="Y307" i="11" s="1"/>
  <c r="Y50" i="11"/>
  <c r="Y34" i="11"/>
  <c r="Y18" i="11"/>
  <c r="Z19" i="11" s="1"/>
  <c r="Y53" i="11"/>
  <c r="Y37" i="11"/>
  <c r="Z37" i="11" s="1"/>
  <c r="Y21" i="11"/>
  <c r="Z21" i="11" s="1"/>
  <c r="X91" i="11"/>
  <c r="Y91" i="11"/>
  <c r="X123" i="11"/>
  <c r="Y123" i="11" s="1"/>
  <c r="X155" i="11"/>
  <c r="Y155" i="11" s="1"/>
  <c r="X187" i="11"/>
  <c r="Y187" i="11" s="1"/>
  <c r="X219" i="11"/>
  <c r="Y219" i="11" s="1"/>
  <c r="Z219" i="11" s="1"/>
  <c r="X251" i="11"/>
  <c r="Y251" i="11" s="1"/>
  <c r="X63" i="11"/>
  <c r="Y63" i="11" s="1"/>
  <c r="X135" i="11"/>
  <c r="Y135" i="11" s="1"/>
  <c r="X199" i="11"/>
  <c r="Y199" i="11" s="1"/>
  <c r="X263" i="11"/>
  <c r="Y263" i="11" s="1"/>
  <c r="Y66" i="11"/>
  <c r="Y82" i="11"/>
  <c r="Y98" i="11"/>
  <c r="Y114" i="11"/>
  <c r="Y130" i="11"/>
  <c r="Y146" i="11"/>
  <c r="Y162" i="11"/>
  <c r="Y178" i="11"/>
  <c r="Y194" i="11"/>
  <c r="Y210" i="11"/>
  <c r="X175" i="11"/>
  <c r="Y175" i="11" s="1"/>
  <c r="Y39" i="11"/>
  <c r="Y84" i="11"/>
  <c r="Y100" i="11"/>
  <c r="Y116" i="11"/>
  <c r="Y132" i="11"/>
  <c r="Y148" i="11"/>
  <c r="Y164" i="11"/>
  <c r="Y180" i="11"/>
  <c r="Y196" i="11"/>
  <c r="Y212" i="11"/>
  <c r="Y228" i="11"/>
  <c r="Y244" i="11"/>
  <c r="Y260" i="11"/>
  <c r="Y276" i="11"/>
  <c r="Y292" i="11"/>
  <c r="Y308" i="11"/>
  <c r="Y65" i="11"/>
  <c r="Y81" i="11"/>
  <c r="Z81" i="11" s="1"/>
  <c r="Y97" i="11"/>
  <c r="Z97" i="11" s="1"/>
  <c r="Y113" i="11"/>
  <c r="Y129" i="11"/>
  <c r="Y145" i="11"/>
  <c r="Z145" i="11" s="1"/>
  <c r="Y161" i="11"/>
  <c r="Z161" i="11" s="1"/>
  <c r="Y177" i="11"/>
  <c r="Y193" i="11"/>
  <c r="Y209" i="11"/>
  <c r="Z209" i="11" s="1"/>
  <c r="Y225" i="11"/>
  <c r="Z225" i="11" s="1"/>
  <c r="Y241" i="11"/>
  <c r="Y257" i="11"/>
  <c r="Y273" i="11"/>
  <c r="Y305" i="11"/>
  <c r="Y222" i="11"/>
  <c r="Z222" i="11" s="1"/>
  <c r="Y238" i="11"/>
  <c r="Y254" i="11"/>
  <c r="Z254" i="11" s="1"/>
  <c r="Y270" i="11"/>
  <c r="Y286" i="11"/>
  <c r="Y302" i="11"/>
  <c r="X291" i="11"/>
  <c r="Y291" i="11" s="1"/>
  <c r="Y51" i="11"/>
  <c r="Y46" i="11"/>
  <c r="Y30" i="11"/>
  <c r="Z31" i="11" s="1"/>
  <c r="Y14" i="11"/>
  <c r="Y49" i="11"/>
  <c r="Y33" i="11"/>
  <c r="Y17" i="11"/>
  <c r="Y48" i="11"/>
  <c r="Y32" i="11"/>
  <c r="Z32" i="11" s="1"/>
  <c r="Y16" i="11"/>
  <c r="X67" i="11"/>
  <c r="Y67" i="11" s="1"/>
  <c r="X99" i="11"/>
  <c r="Y99" i="11" s="1"/>
  <c r="X131" i="11"/>
  <c r="Y131" i="11" s="1"/>
  <c r="X163" i="11"/>
  <c r="Y163" i="11" s="1"/>
  <c r="X195" i="11"/>
  <c r="Y195" i="11" s="1"/>
  <c r="X227" i="11"/>
  <c r="Y227" i="11" s="1"/>
  <c r="X259" i="11"/>
  <c r="Y259" i="11" s="1"/>
  <c r="X303" i="11"/>
  <c r="Y303" i="11" s="1"/>
  <c r="X111" i="11"/>
  <c r="Y111" i="11" s="1"/>
  <c r="X151" i="11"/>
  <c r="Y151" i="11" s="1"/>
  <c r="X215" i="11"/>
  <c r="Y215" i="11" s="1"/>
  <c r="Y70" i="11"/>
  <c r="Y86" i="11"/>
  <c r="Y102" i="11"/>
  <c r="Y118" i="11"/>
  <c r="Y134" i="11"/>
  <c r="Y150" i="11"/>
  <c r="Y166" i="11"/>
  <c r="Y182" i="11"/>
  <c r="Y198" i="11"/>
  <c r="X143" i="11"/>
  <c r="Y143" i="11" s="1"/>
  <c r="Y23" i="11"/>
  <c r="Z23" i="11" s="1"/>
  <c r="Y72" i="11"/>
  <c r="Z72" i="11" s="1"/>
  <c r="Y88" i="11"/>
  <c r="Y104" i="11"/>
  <c r="Y120" i="11"/>
  <c r="Y136" i="11"/>
  <c r="Y152" i="11"/>
  <c r="Y168" i="11"/>
  <c r="Y184" i="11"/>
  <c r="Y200" i="11"/>
  <c r="Y216" i="11"/>
  <c r="Y232" i="11"/>
  <c r="Y248" i="11"/>
  <c r="Y264" i="11"/>
  <c r="Y280" i="11"/>
  <c r="Z280" i="11" s="1"/>
  <c r="Y296" i="11"/>
  <c r="X127" i="11"/>
  <c r="Y127" i="11" s="1"/>
  <c r="Z127" i="11" s="1"/>
  <c r="Y69" i="11"/>
  <c r="Z69" i="11" s="1"/>
  <c r="Y85" i="11"/>
  <c r="Y101" i="11"/>
  <c r="Y117" i="11"/>
  <c r="Y133" i="11"/>
  <c r="Y149" i="11"/>
  <c r="Y165" i="11"/>
  <c r="Y181" i="11"/>
  <c r="Y197" i="11"/>
  <c r="Y213" i="11"/>
  <c r="Y229" i="11"/>
  <c r="Y245" i="11"/>
  <c r="Y261" i="11"/>
  <c r="Y277" i="11"/>
  <c r="Y293" i="11"/>
  <c r="Y226" i="11"/>
  <c r="Y242" i="11"/>
  <c r="Z242" i="11" s="1"/>
  <c r="Y258" i="11"/>
  <c r="Y274" i="11"/>
  <c r="Y290" i="11"/>
  <c r="Y306" i="11"/>
  <c r="Z306" i="11" s="1"/>
  <c r="Z71" i="11"/>
  <c r="X275" i="11"/>
  <c r="Y275" i="11" s="1"/>
  <c r="Z35" i="11"/>
  <c r="Y15" i="11"/>
  <c r="Y58" i="11"/>
  <c r="Y42" i="11"/>
  <c r="Y26" i="11"/>
  <c r="Y45" i="11"/>
  <c r="Z45" i="11" s="1"/>
  <c r="Y29" i="11"/>
  <c r="Y13" i="11"/>
  <c r="Z60" i="11"/>
  <c r="Z44" i="11"/>
  <c r="Y28" i="11"/>
  <c r="Y12" i="11"/>
  <c r="X75" i="11"/>
  <c r="Y75" i="11" s="1"/>
  <c r="X107" i="11"/>
  <c r="Y107" i="11" s="1"/>
  <c r="X139" i="11"/>
  <c r="Y139" i="11" s="1"/>
  <c r="X171" i="11"/>
  <c r="Y171" i="11" s="1"/>
  <c r="X203" i="11"/>
  <c r="Y203" i="11" s="1"/>
  <c r="X235" i="11"/>
  <c r="Y235" i="11" s="1"/>
  <c r="X287" i="11"/>
  <c r="Y287" i="11" s="1"/>
  <c r="X283" i="11"/>
  <c r="Y283" i="11" s="1"/>
  <c r="Z283" i="11" s="1"/>
  <c r="X95" i="11"/>
  <c r="Y95" i="11" s="1"/>
  <c r="X87" i="11"/>
  <c r="Y87" i="11" s="1"/>
  <c r="Z87" i="11" s="1"/>
  <c r="X167" i="11"/>
  <c r="Y167" i="11" s="1"/>
  <c r="X231" i="11"/>
  <c r="Y231" i="11" s="1"/>
  <c r="Y74" i="11"/>
  <c r="Y90" i="11"/>
  <c r="Y106" i="11"/>
  <c r="Y122" i="11"/>
  <c r="Y138" i="11"/>
  <c r="Y154" i="11"/>
  <c r="Y170" i="11"/>
  <c r="Y186" i="11"/>
  <c r="Y202" i="11"/>
  <c r="X103" i="11"/>
  <c r="Y103" i="11" s="1"/>
  <c r="Y76" i="11"/>
  <c r="Y92" i="11"/>
  <c r="Y108" i="11"/>
  <c r="Y124" i="11"/>
  <c r="Y140" i="11"/>
  <c r="Y172" i="11"/>
  <c r="Y188" i="11"/>
  <c r="Y220" i="11"/>
  <c r="Y252" i="11"/>
  <c r="Y284" i="11"/>
  <c r="X191" i="11"/>
  <c r="Y191" i="11" s="1"/>
  <c r="Y73" i="11"/>
  <c r="Y89" i="11"/>
  <c r="Z89" i="11" s="1"/>
  <c r="Y105" i="11"/>
  <c r="Y121" i="11"/>
  <c r="Y137" i="11"/>
  <c r="Y153" i="11"/>
  <c r="Z153" i="11" s="1"/>
  <c r="Y169" i="11"/>
  <c r="Y185" i="11"/>
  <c r="Y201" i="11"/>
  <c r="Y217" i="11"/>
  <c r="Z217" i="11" s="1"/>
  <c r="Y233" i="11"/>
  <c r="Y249" i="11"/>
  <c r="Y265" i="11"/>
  <c r="Y281" i="11"/>
  <c r="Z281" i="11" s="1"/>
  <c r="Y297" i="11"/>
  <c r="Y214" i="11"/>
  <c r="Z214" i="11" s="1"/>
  <c r="Y230" i="11"/>
  <c r="Z230" i="11" s="1"/>
  <c r="Y246" i="11"/>
  <c r="Y262" i="11"/>
  <c r="Y278" i="11"/>
  <c r="Z278" i="11" s="1"/>
  <c r="Y294" i="11"/>
  <c r="Z294" i="11" s="1"/>
  <c r="Y310" i="11"/>
  <c r="W9" i="11"/>
  <c r="G12" i="11" s="1"/>
  <c r="V9" i="11"/>
  <c r="G13" i="11" s="1"/>
  <c r="U11" i="8"/>
  <c r="U7" i="8" s="1"/>
  <c r="D17" i="8" s="1"/>
  <c r="Y11" i="8"/>
  <c r="Y7" i="8" s="1"/>
  <c r="AC11" i="8"/>
  <c r="AC7" i="8" s="1"/>
  <c r="AB11" i="8"/>
  <c r="AB7" i="8" s="1"/>
  <c r="X11" i="8"/>
  <c r="X7" i="8" s="1"/>
  <c r="D25" i="8"/>
  <c r="AA11" i="8"/>
  <c r="AA7" i="8" s="1"/>
  <c r="W11" i="8"/>
  <c r="W7" i="8" s="1"/>
  <c r="Z11" i="8"/>
  <c r="Z7" i="8" s="1"/>
  <c r="V11" i="8"/>
  <c r="V7" i="8" s="1"/>
  <c r="AD11" i="8"/>
  <c r="AD7" i="8" s="1"/>
  <c r="AE26" i="8"/>
  <c r="AE27" i="8"/>
  <c r="P9" i="7"/>
  <c r="P13" i="7" s="1"/>
  <c r="I20" i="7" s="1"/>
  <c r="P8" i="7"/>
  <c r="Z310" i="11" l="1"/>
  <c r="Z26" i="11"/>
  <c r="Z226" i="11"/>
  <c r="Z48" i="11"/>
  <c r="Z273" i="11"/>
  <c r="Z42" i="11"/>
  <c r="Z274" i="11"/>
  <c r="Z195" i="11"/>
  <c r="Z238" i="11"/>
  <c r="Z39" i="11"/>
  <c r="Z269" i="11"/>
  <c r="Z160" i="11"/>
  <c r="Z103" i="11"/>
  <c r="Z258" i="11"/>
  <c r="Z47" i="11"/>
  <c r="Z241" i="11"/>
  <c r="Z177" i="11"/>
  <c r="Z113" i="11"/>
  <c r="Z208" i="11"/>
  <c r="Z62" i="11"/>
  <c r="AT3" i="12"/>
  <c r="G18" i="12"/>
  <c r="AJ10" i="12" s="1"/>
  <c r="AT6" i="12" s="1"/>
  <c r="AT8" i="12"/>
  <c r="Z151" i="11"/>
  <c r="Z54" i="11"/>
  <c r="Z135" i="11"/>
  <c r="Z290" i="11"/>
  <c r="Z206" i="11"/>
  <c r="Z246" i="11"/>
  <c r="Z17" i="11"/>
  <c r="Z53" i="11"/>
  <c r="Z56" i="11"/>
  <c r="Z95" i="11"/>
  <c r="Z251" i="11"/>
  <c r="Z41" i="11"/>
  <c r="Z284" i="11"/>
  <c r="Z75" i="11"/>
  <c r="Z255" i="11"/>
  <c r="Z143" i="11"/>
  <c r="Z156" i="11"/>
  <c r="Z191" i="11"/>
  <c r="Z235" i="11"/>
  <c r="Z139" i="11"/>
  <c r="Z12" i="11"/>
  <c r="Z275" i="11"/>
  <c r="Z63" i="11"/>
  <c r="Z187" i="11"/>
  <c r="Z207" i="11"/>
  <c r="Z110" i="11"/>
  <c r="Z237" i="11"/>
  <c r="Z297" i="11"/>
  <c r="Z233" i="11"/>
  <c r="Z220" i="11"/>
  <c r="Z167" i="11"/>
  <c r="Z28" i="11"/>
  <c r="Z22" i="11"/>
  <c r="Z261" i="11"/>
  <c r="Z197" i="11"/>
  <c r="Z133" i="11"/>
  <c r="Z200" i="11"/>
  <c r="Z215" i="11"/>
  <c r="Z259" i="11"/>
  <c r="Z131" i="11"/>
  <c r="Z51" i="11"/>
  <c r="Z270" i="11"/>
  <c r="Z305" i="11"/>
  <c r="Z244" i="11"/>
  <c r="Z180" i="11"/>
  <c r="Z175" i="11"/>
  <c r="Z201" i="11"/>
  <c r="Z73" i="11"/>
  <c r="Z245" i="11"/>
  <c r="Z117" i="11"/>
  <c r="Z184" i="11"/>
  <c r="Z99" i="11"/>
  <c r="Z291" i="11"/>
  <c r="Z92" i="11"/>
  <c r="Z58" i="11"/>
  <c r="Z293" i="11"/>
  <c r="Z229" i="11"/>
  <c r="Z165" i="11"/>
  <c r="Z101" i="11"/>
  <c r="Z296" i="11"/>
  <c r="Z111" i="11"/>
  <c r="Z302" i="11"/>
  <c r="Z247" i="11"/>
  <c r="Z147" i="11"/>
  <c r="Z116" i="11"/>
  <c r="Z265" i="11"/>
  <c r="Z137" i="11"/>
  <c r="Z181" i="11"/>
  <c r="Z227" i="11"/>
  <c r="Z119" i="11"/>
  <c r="Z83" i="11"/>
  <c r="Z262" i="11"/>
  <c r="Z169" i="11"/>
  <c r="Z105" i="11"/>
  <c r="Z38" i="11"/>
  <c r="Z239" i="11"/>
  <c r="Z277" i="11"/>
  <c r="Z213" i="11"/>
  <c r="Z149" i="11"/>
  <c r="Z85" i="11"/>
  <c r="Z163" i="11"/>
  <c r="Z286" i="11"/>
  <c r="Z257" i="11"/>
  <c r="Z193" i="11"/>
  <c r="Z129" i="11"/>
  <c r="Z65" i="11"/>
  <c r="Z263" i="11"/>
  <c r="Z123" i="11"/>
  <c r="Z80" i="11"/>
  <c r="Z190" i="11"/>
  <c r="Z126" i="11"/>
  <c r="Z211" i="11"/>
  <c r="Z15" i="11"/>
  <c r="Z203" i="11"/>
  <c r="Z204" i="11"/>
  <c r="Z299" i="11"/>
  <c r="Z300" i="11"/>
  <c r="Z287" i="11"/>
  <c r="Z288" i="11"/>
  <c r="Z67" i="11"/>
  <c r="Z68" i="11"/>
  <c r="Z303" i="11"/>
  <c r="Z304" i="11"/>
  <c r="Z271" i="11"/>
  <c r="Z272" i="11"/>
  <c r="Z249" i="11"/>
  <c r="Z185" i="11"/>
  <c r="Z121" i="11"/>
  <c r="Z140" i="11"/>
  <c r="Z76" i="11"/>
  <c r="Z186" i="11"/>
  <c r="Z122" i="11"/>
  <c r="Z231" i="11"/>
  <c r="Z171" i="11"/>
  <c r="Z107" i="11"/>
  <c r="Z13" i="11"/>
  <c r="Z232" i="11"/>
  <c r="Z168" i="11"/>
  <c r="Z104" i="11"/>
  <c r="Z166" i="11"/>
  <c r="Z102" i="11"/>
  <c r="Z14" i="11"/>
  <c r="Z276" i="11"/>
  <c r="Z212" i="11"/>
  <c r="Z148" i="11"/>
  <c r="Z84" i="11"/>
  <c r="Z162" i="11"/>
  <c r="Z98" i="11"/>
  <c r="Z52" i="11"/>
  <c r="Z18" i="11"/>
  <c r="Z282" i="11"/>
  <c r="Z218" i="11"/>
  <c r="Z253" i="11"/>
  <c r="Z141" i="11"/>
  <c r="Z77" i="11"/>
  <c r="Z192" i="11"/>
  <c r="Z128" i="11"/>
  <c r="Z64" i="11"/>
  <c r="F16" i="11"/>
  <c r="AF6" i="11"/>
  <c r="AF8" i="11"/>
  <c r="Z252" i="11"/>
  <c r="Z188" i="11"/>
  <c r="Z124" i="11"/>
  <c r="Z170" i="11"/>
  <c r="Z106" i="11"/>
  <c r="Z29" i="11"/>
  <c r="Z59" i="11"/>
  <c r="Z216" i="11"/>
  <c r="Z152" i="11"/>
  <c r="Z88" i="11"/>
  <c r="Z150" i="11"/>
  <c r="Z86" i="11"/>
  <c r="Z30" i="11"/>
  <c r="Z260" i="11"/>
  <c r="Z196" i="11"/>
  <c r="Z132" i="11"/>
  <c r="Z210" i="11"/>
  <c r="Z146" i="11"/>
  <c r="Z82" i="11"/>
  <c r="Z199" i="11"/>
  <c r="Z155" i="11"/>
  <c r="Z91" i="11"/>
  <c r="Z34" i="11"/>
  <c r="Z307" i="11"/>
  <c r="Z279" i="11"/>
  <c r="Z266" i="11"/>
  <c r="Z221" i="11"/>
  <c r="Z125" i="11"/>
  <c r="Z176" i="11"/>
  <c r="Z112" i="11"/>
  <c r="Z295" i="11"/>
  <c r="Z183" i="11"/>
  <c r="Z79" i="11"/>
  <c r="Z243" i="11"/>
  <c r="Z179" i="11"/>
  <c r="Z115" i="11"/>
  <c r="Z24" i="11"/>
  <c r="Z236" i="11"/>
  <c r="Z172" i="11"/>
  <c r="Z108" i="11"/>
  <c r="Z154" i="11"/>
  <c r="Z90" i="11"/>
  <c r="Z264" i="11"/>
  <c r="Z136" i="11"/>
  <c r="Z198" i="11"/>
  <c r="Z134" i="11"/>
  <c r="Z70" i="11"/>
  <c r="Z16" i="11"/>
  <c r="Z33" i="11"/>
  <c r="Z46" i="11"/>
  <c r="Z308" i="11"/>
  <c r="Z309" i="11"/>
  <c r="Z194" i="11"/>
  <c r="Z130" i="11"/>
  <c r="Z66" i="11"/>
  <c r="Z50" i="11"/>
  <c r="Z250" i="11"/>
  <c r="Z285" i="11"/>
  <c r="Z189" i="11"/>
  <c r="Z109" i="11"/>
  <c r="Z96" i="11"/>
  <c r="Z40" i="11"/>
  <c r="Z267" i="11"/>
  <c r="Z202" i="11"/>
  <c r="Z138" i="11"/>
  <c r="Z74" i="11"/>
  <c r="Z248" i="11"/>
  <c r="Z120" i="11"/>
  <c r="Z182" i="11"/>
  <c r="Z118" i="11"/>
  <c r="Z49" i="11"/>
  <c r="Z27" i="11"/>
  <c r="Z292" i="11"/>
  <c r="Z228" i="11"/>
  <c r="Z164" i="11"/>
  <c r="Z100" i="11"/>
  <c r="Z178" i="11"/>
  <c r="Z114" i="11"/>
  <c r="Z43" i="11"/>
  <c r="Z298" i="11"/>
  <c r="Z234" i="11"/>
  <c r="Z173" i="11"/>
  <c r="Z93" i="11"/>
  <c r="Z144" i="11"/>
  <c r="Z223" i="11"/>
  <c r="W13" i="8"/>
  <c r="F17" i="8"/>
  <c r="AB13" i="8"/>
  <c r="K17" i="8"/>
  <c r="AD13" i="8"/>
  <c r="M17" i="8"/>
  <c r="AA13" i="8"/>
  <c r="J17" i="8"/>
  <c r="AC13" i="8"/>
  <c r="L17" i="8"/>
  <c r="V13" i="8"/>
  <c r="E17" i="8"/>
  <c r="Y13" i="8"/>
  <c r="H17" i="8"/>
  <c r="Z13" i="8"/>
  <c r="I17" i="8"/>
  <c r="X13" i="8"/>
  <c r="G17" i="8"/>
  <c r="AE7" i="8"/>
  <c r="I21" i="8" s="1"/>
  <c r="U13" i="8"/>
  <c r="U15" i="8" s="1"/>
  <c r="I10" i="7"/>
  <c r="I15" i="7" s="1"/>
  <c r="I17" i="7" s="1"/>
  <c r="T3" i="6"/>
  <c r="T2" i="6"/>
  <c r="T7" i="6" l="1"/>
  <c r="J15" i="12"/>
  <c r="AQ8" i="12" s="1"/>
  <c r="G14" i="11"/>
  <c r="AF10" i="11" s="1"/>
  <c r="AM3" i="11"/>
  <c r="AM4" i="11"/>
  <c r="O17" i="8"/>
  <c r="N17" i="8"/>
  <c r="V15" i="8"/>
  <c r="W15" i="8" s="1"/>
  <c r="X15" i="8" s="1"/>
  <c r="I12" i="7"/>
  <c r="K12" i="7" s="1"/>
  <c r="K10" i="7"/>
  <c r="T5" i="6"/>
  <c r="F97" i="2"/>
  <c r="F12" i="2"/>
  <c r="F68" i="2"/>
  <c r="G7" i="2"/>
  <c r="G69" i="2"/>
  <c r="D71" i="2"/>
  <c r="D27" i="2"/>
  <c r="C105" i="2"/>
  <c r="G73" i="2"/>
  <c r="D75" i="2"/>
  <c r="C104" i="2"/>
  <c r="C85" i="2"/>
  <c r="D89" i="2"/>
  <c r="D41" i="2"/>
  <c r="C76" i="2"/>
  <c r="C25" i="2"/>
  <c r="D35" i="2"/>
  <c r="D76" i="2"/>
  <c r="C43" i="2"/>
  <c r="C48" i="2"/>
  <c r="D18" i="2"/>
  <c r="G89" i="2"/>
  <c r="G64" i="2"/>
  <c r="D9" i="2"/>
  <c r="D28" i="2"/>
  <c r="G18" i="2"/>
  <c r="G90" i="2"/>
  <c r="C77" i="2"/>
  <c r="C95" i="2"/>
  <c r="C35" i="2"/>
  <c r="G63" i="2"/>
  <c r="F27" i="2"/>
  <c r="F42" i="2"/>
  <c r="C93" i="2"/>
  <c r="D83" i="2"/>
  <c r="D77" i="2"/>
  <c r="C58" i="2"/>
  <c r="C88" i="2"/>
  <c r="F63" i="2"/>
  <c r="F90" i="2"/>
  <c r="G70" i="2"/>
  <c r="D64" i="2"/>
  <c r="D53" i="2"/>
  <c r="F44" i="2"/>
  <c r="G87" i="2"/>
  <c r="D54" i="2"/>
  <c r="D52" i="2"/>
  <c r="D94" i="2"/>
  <c r="G49" i="2"/>
  <c r="C34" i="2"/>
  <c r="D29" i="2"/>
  <c r="F69" i="2"/>
  <c r="C31" i="2"/>
  <c r="G35" i="2"/>
  <c r="D73" i="2"/>
  <c r="F52" i="2"/>
  <c r="G54" i="2"/>
  <c r="G15" i="2"/>
  <c r="D34" i="2"/>
  <c r="F79" i="2"/>
  <c r="F35" i="2"/>
  <c r="D105" i="2"/>
  <c r="G76" i="2"/>
  <c r="F15" i="2"/>
  <c r="F17" i="2"/>
  <c r="C83" i="2"/>
  <c r="D50" i="2"/>
  <c r="C67" i="2"/>
  <c r="F86" i="2"/>
  <c r="F19" i="2"/>
  <c r="C27" i="2"/>
  <c r="G13" i="2"/>
  <c r="G44" i="2"/>
  <c r="F76" i="2"/>
  <c r="F72" i="2"/>
  <c r="D43" i="2"/>
  <c r="D96" i="2"/>
  <c r="G57" i="2"/>
  <c r="C63" i="2"/>
  <c r="G85" i="2"/>
  <c r="F64" i="2"/>
  <c r="G97" i="2"/>
  <c r="C24" i="2"/>
  <c r="D11" i="2"/>
  <c r="G45" i="2"/>
  <c r="F80" i="2"/>
  <c r="F95" i="2"/>
  <c r="G74" i="2"/>
  <c r="G55" i="2"/>
  <c r="F106" i="2"/>
  <c r="G26" i="2"/>
  <c r="C65" i="2"/>
  <c r="C62" i="2"/>
  <c r="D98" i="2"/>
  <c r="D100" i="2"/>
  <c r="G12" i="2"/>
  <c r="D13" i="2"/>
  <c r="C21" i="2"/>
  <c r="C46" i="2"/>
  <c r="G101" i="2"/>
  <c r="D12" i="2"/>
  <c r="G98" i="2"/>
  <c r="F83" i="2"/>
  <c r="F39" i="2"/>
  <c r="G92" i="2"/>
  <c r="D25" i="2"/>
  <c r="C55" i="2"/>
  <c r="F98" i="2"/>
  <c r="F100" i="2"/>
  <c r="D15" i="2"/>
  <c r="D16" i="2"/>
  <c r="C69" i="2"/>
  <c r="D57" i="2"/>
  <c r="F11" i="2"/>
  <c r="C79" i="2"/>
  <c r="G82" i="2"/>
  <c r="C86" i="2"/>
  <c r="D80" i="2"/>
  <c r="F21" i="2"/>
  <c r="D67" i="2"/>
  <c r="F41" i="2"/>
  <c r="F30" i="2"/>
  <c r="C70" i="2"/>
  <c r="G79" i="2"/>
  <c r="D32" i="2"/>
  <c r="D74" i="2"/>
  <c r="D66" i="2"/>
  <c r="G23" i="2"/>
  <c r="G40" i="2"/>
  <c r="G94" i="2"/>
  <c r="F99" i="2"/>
  <c r="D102" i="2"/>
  <c r="C53" i="2"/>
  <c r="F7" i="2"/>
  <c r="D7" i="2"/>
  <c r="C82" i="2"/>
  <c r="C22" i="2"/>
  <c r="F29" i="2"/>
  <c r="F75" i="2"/>
  <c r="C87" i="2"/>
  <c r="F60" i="2"/>
  <c r="F26" i="2"/>
  <c r="G25" i="2"/>
  <c r="F36" i="2"/>
  <c r="D84" i="2"/>
  <c r="C42" i="2"/>
  <c r="D97" i="2"/>
  <c r="F77" i="2"/>
  <c r="D88" i="2"/>
  <c r="G84" i="2"/>
  <c r="D31" i="2"/>
  <c r="G88" i="2"/>
  <c r="D95" i="2"/>
  <c r="C49" i="2"/>
  <c r="G83" i="2"/>
  <c r="G41" i="2"/>
  <c r="G50" i="2"/>
  <c r="G66" i="2"/>
  <c r="F9" i="2"/>
  <c r="C32" i="2"/>
  <c r="D103" i="2"/>
  <c r="C54" i="2"/>
  <c r="G10" i="2"/>
  <c r="D26" i="2"/>
  <c r="G61" i="2"/>
  <c r="F43" i="2"/>
  <c r="F13" i="2"/>
  <c r="G51" i="2"/>
  <c r="F89" i="2"/>
  <c r="F74" i="2"/>
  <c r="C97" i="2"/>
  <c r="G33" i="2"/>
  <c r="D90" i="2"/>
  <c r="G37" i="2"/>
  <c r="F32" i="2"/>
  <c r="C81" i="2"/>
  <c r="F48" i="2"/>
  <c r="F14" i="2"/>
  <c r="C71" i="2"/>
  <c r="F66" i="2"/>
  <c r="D81" i="2"/>
  <c r="C94" i="2"/>
  <c r="F101" i="2"/>
  <c r="F65" i="2"/>
  <c r="D63" i="2"/>
  <c r="C64" i="2"/>
  <c r="G62" i="2"/>
  <c r="D72" i="2"/>
  <c r="C37" i="2"/>
  <c r="G56" i="2"/>
  <c r="F8" i="2"/>
  <c r="C47" i="2"/>
  <c r="F10" i="2"/>
  <c r="C20" i="2"/>
  <c r="C40" i="2"/>
  <c r="D23" i="2"/>
  <c r="D22" i="2"/>
  <c r="F33" i="2"/>
  <c r="C13" i="2"/>
  <c r="D33" i="2"/>
  <c r="F57" i="2"/>
  <c r="F87" i="2"/>
  <c r="D24" i="2"/>
  <c r="G28" i="2"/>
  <c r="G9" i="2"/>
  <c r="C103" i="2"/>
  <c r="D19" i="2"/>
  <c r="F105" i="2"/>
  <c r="G43" i="2"/>
  <c r="C84" i="2"/>
  <c r="F54" i="2"/>
  <c r="G81" i="2"/>
  <c r="D91" i="2"/>
  <c r="C90" i="2"/>
  <c r="G99" i="2"/>
  <c r="G31" i="2"/>
  <c r="G30" i="2"/>
  <c r="D69" i="2"/>
  <c r="D49" i="2"/>
  <c r="C52" i="2"/>
  <c r="G24" i="2"/>
  <c r="F73" i="2"/>
  <c r="C102" i="2"/>
  <c r="F96" i="2"/>
  <c r="F20" i="2"/>
  <c r="F103" i="2"/>
  <c r="D104" i="2"/>
  <c r="D14" i="2"/>
  <c r="C28" i="2"/>
  <c r="D45" i="2"/>
  <c r="C74" i="2"/>
  <c r="C106" i="2"/>
  <c r="F81" i="2"/>
  <c r="C8" i="2"/>
  <c r="D56" i="2"/>
  <c r="F49" i="2"/>
  <c r="F56" i="2"/>
  <c r="F22" i="2"/>
  <c r="C59" i="2"/>
  <c r="F91" i="2"/>
  <c r="C66" i="2"/>
  <c r="F85" i="2"/>
  <c r="D59" i="2"/>
  <c r="D17" i="2"/>
  <c r="G65" i="2"/>
  <c r="D78" i="2"/>
  <c r="D61" i="2"/>
  <c r="G68" i="2"/>
  <c r="D44" i="2"/>
  <c r="D82" i="2"/>
  <c r="D60" i="2"/>
  <c r="G91" i="2"/>
  <c r="D51" i="2"/>
  <c r="F38" i="2"/>
  <c r="G58" i="2"/>
  <c r="C100" i="2"/>
  <c r="G20" i="2"/>
  <c r="G59" i="2"/>
  <c r="D85" i="2"/>
  <c r="G46" i="2"/>
  <c r="F45" i="2"/>
  <c r="F46" i="2"/>
  <c r="C11" i="2"/>
  <c r="G21" i="2"/>
  <c r="G36" i="2"/>
  <c r="D101" i="2"/>
  <c r="C19" i="2"/>
  <c r="G22" i="2"/>
  <c r="C15" i="2"/>
  <c r="F50" i="2"/>
  <c r="F94" i="2"/>
  <c r="C7" i="2"/>
  <c r="C30" i="2"/>
  <c r="D99" i="2"/>
  <c r="D38" i="2"/>
  <c r="F67" i="2"/>
  <c r="G29" i="2"/>
  <c r="C10" i="2"/>
  <c r="F59" i="2"/>
  <c r="G67" i="2"/>
  <c r="D87" i="2"/>
  <c r="G34" i="2"/>
  <c r="C29" i="2"/>
  <c r="F84" i="2"/>
  <c r="G86" i="2"/>
  <c r="C45" i="2"/>
  <c r="G102" i="2"/>
  <c r="C17" i="2"/>
  <c r="C101" i="2"/>
  <c r="G42" i="2"/>
  <c r="G80" i="2"/>
  <c r="D86" i="2"/>
  <c r="C50" i="2"/>
  <c r="F78" i="2"/>
  <c r="G52" i="2"/>
  <c r="C89" i="2"/>
  <c r="D93" i="2"/>
  <c r="G96" i="2"/>
  <c r="C41" i="2"/>
  <c r="G103" i="2"/>
  <c r="F82" i="2"/>
  <c r="G47" i="2"/>
  <c r="C18" i="2"/>
  <c r="D40" i="2"/>
  <c r="F47" i="2"/>
  <c r="G17" i="2"/>
  <c r="G106" i="2"/>
  <c r="C61" i="2"/>
  <c r="C99" i="2"/>
  <c r="G78" i="2"/>
  <c r="G77" i="2"/>
  <c r="F23" i="2"/>
  <c r="G93" i="2"/>
  <c r="D48" i="2"/>
  <c r="F51" i="2"/>
  <c r="D39" i="2"/>
  <c r="D20" i="2"/>
  <c r="F55" i="2"/>
  <c r="G53" i="2"/>
  <c r="F93" i="2"/>
  <c r="G32" i="2"/>
  <c r="F92" i="2"/>
  <c r="D10" i="2"/>
  <c r="C39" i="2"/>
  <c r="F88" i="2"/>
  <c r="D92" i="2"/>
  <c r="C57" i="2"/>
  <c r="D47" i="2"/>
  <c r="F18" i="2"/>
  <c r="D42" i="2"/>
  <c r="C73" i="2"/>
  <c r="D30" i="2"/>
  <c r="C16" i="2"/>
  <c r="C56" i="2"/>
  <c r="C78" i="2"/>
  <c r="G14" i="2"/>
  <c r="F24" i="2"/>
  <c r="G16" i="2"/>
  <c r="F104" i="2"/>
  <c r="G60" i="2"/>
  <c r="C96" i="2"/>
  <c r="C12" i="2"/>
  <c r="C36" i="2"/>
  <c r="D62" i="2"/>
  <c r="F25" i="2"/>
  <c r="G104" i="2"/>
  <c r="F40" i="2"/>
  <c r="D79" i="2"/>
  <c r="C92" i="2"/>
  <c r="C80" i="2"/>
  <c r="C51" i="2"/>
  <c r="F31" i="2"/>
  <c r="C38" i="2"/>
  <c r="C72" i="2"/>
  <c r="F102" i="2"/>
  <c r="G8" i="2"/>
  <c r="D68" i="2"/>
  <c r="D55" i="2"/>
  <c r="C33" i="2"/>
  <c r="G72" i="2"/>
  <c r="G95" i="2"/>
  <c r="D106" i="2"/>
  <c r="G39" i="2"/>
  <c r="G19" i="2"/>
  <c r="F53" i="2"/>
  <c r="D8" i="2"/>
  <c r="G100" i="2"/>
  <c r="C14" i="2"/>
  <c r="D58" i="2"/>
  <c r="F58" i="2"/>
  <c r="C26" i="2"/>
  <c r="G71" i="2"/>
  <c r="G75" i="2"/>
  <c r="C68" i="2"/>
  <c r="G27" i="2"/>
  <c r="D36" i="2"/>
  <c r="G38" i="2"/>
  <c r="C44" i="2"/>
  <c r="D65" i="2"/>
  <c r="F37" i="2"/>
  <c r="F28" i="2"/>
  <c r="D46" i="2"/>
  <c r="C98" i="2"/>
  <c r="D21" i="2"/>
  <c r="D70" i="2"/>
  <c r="G48" i="2"/>
  <c r="F70" i="2"/>
  <c r="C23" i="2"/>
  <c r="G11" i="2"/>
  <c r="C91" i="2"/>
  <c r="G105" i="2"/>
  <c r="C75" i="2"/>
  <c r="D37" i="2"/>
  <c r="F61" i="2"/>
  <c r="F62" i="2"/>
  <c r="F34" i="2"/>
  <c r="F71" i="2"/>
  <c r="C9" i="2"/>
  <c r="C60" i="2"/>
  <c r="F16" i="2"/>
  <c r="H5" i="6" l="1"/>
  <c r="Q7" i="6"/>
  <c r="R9" i="6" s="1"/>
  <c r="H11" i="6"/>
  <c r="AQ10" i="12"/>
  <c r="AR8" i="12"/>
  <c r="AR10" i="12" s="1"/>
  <c r="AM6" i="11"/>
  <c r="AM8" i="11"/>
  <c r="J11" i="11" s="1"/>
  <c r="J17" i="11" s="1"/>
  <c r="AD19" i="8"/>
  <c r="AE19" i="8" s="1"/>
  <c r="AD20" i="8"/>
  <c r="AE20" i="8" s="1"/>
  <c r="AD21" i="8"/>
  <c r="AE21" i="8" s="1"/>
  <c r="Y15" i="8"/>
  <c r="Q9" i="6" l="1"/>
  <c r="J17" i="12"/>
  <c r="J19" i="12" s="1"/>
  <c r="AJ8" i="11"/>
  <c r="AJ10" i="11" s="1"/>
  <c r="AD22" i="8"/>
  <c r="AE22" i="8" s="1"/>
  <c r="Z15" i="8"/>
  <c r="H7" i="6"/>
  <c r="H9" i="6" l="1"/>
  <c r="J9" i="6" s="1"/>
  <c r="J7" i="6"/>
  <c r="AK8" i="11"/>
  <c r="AK10" i="11" s="1"/>
  <c r="AA15" i="8"/>
  <c r="AD23" i="8"/>
  <c r="AE23" i="8" s="1"/>
  <c r="J13" i="11" l="1"/>
  <c r="AB15" i="8"/>
  <c r="AD24" i="8"/>
  <c r="AE24" i="8" s="1"/>
  <c r="J15" i="11" l="1"/>
  <c r="L15" i="11" s="1"/>
  <c r="L13" i="11"/>
  <c r="AC15" i="8"/>
  <c r="AD25" i="8"/>
  <c r="AE25" i="8" s="1"/>
  <c r="U17" i="8" s="1"/>
  <c r="G105" i="5"/>
  <c r="H96" i="5"/>
  <c r="AL108" i="5"/>
  <c r="T84" i="5"/>
  <c r="AX80" i="5"/>
  <c r="AP61" i="5"/>
  <c r="AM55" i="5"/>
  <c r="AN52" i="5"/>
  <c r="AP81" i="5"/>
  <c r="AO84" i="5"/>
  <c r="AS108" i="5"/>
  <c r="AS76" i="5"/>
  <c r="I84" i="5"/>
  <c r="AW44" i="5"/>
  <c r="AS52" i="5"/>
  <c r="AQ40" i="5"/>
  <c r="AN109" i="5"/>
  <c r="AV84" i="5"/>
  <c r="AN101" i="5"/>
  <c r="H89" i="5"/>
  <c r="X81" i="5"/>
  <c r="AT54" i="5"/>
  <c r="AN43" i="5"/>
  <c r="AJ44" i="5"/>
  <c r="U100" i="5"/>
  <c r="AL61" i="5"/>
  <c r="AL43" i="5"/>
  <c r="AS39" i="5"/>
  <c r="S60" i="5"/>
  <c r="K58" i="5"/>
  <c r="P55" i="5"/>
  <c r="X40" i="5"/>
  <c r="AJ85" i="5"/>
  <c r="AX84" i="5"/>
  <c r="AY76" i="5"/>
  <c r="AX76" i="5"/>
  <c r="Z96" i="5"/>
  <c r="AM60" i="5"/>
  <c r="AW41" i="5"/>
  <c r="AV55" i="5"/>
  <c r="AT108" i="5"/>
  <c r="R100" i="5"/>
  <c r="AW89" i="5"/>
  <c r="Q80" i="5"/>
  <c r="AI45" i="5"/>
  <c r="AZ101" i="5"/>
  <c r="I50" i="5"/>
  <c r="AQ100" i="5"/>
  <c r="AH97" i="5"/>
  <c r="X85" i="5"/>
  <c r="AL80" i="5"/>
  <c r="AR62" i="5"/>
  <c r="T109" i="5"/>
  <c r="AW109" i="5"/>
  <c r="I96" i="5"/>
  <c r="BA80" i="5"/>
  <c r="AK96" i="5"/>
  <c r="K62" i="5"/>
  <c r="W89" i="5"/>
  <c r="AW97" i="5"/>
  <c r="AY47" i="5"/>
  <c r="R101" i="5"/>
  <c r="S39" i="5"/>
  <c r="AW28" i="5"/>
  <c r="Q89" i="5"/>
  <c r="AZ57" i="5"/>
  <c r="J80" i="5"/>
  <c r="AW96" i="5"/>
  <c r="AO85" i="5"/>
  <c r="P88" i="5"/>
  <c r="AP55" i="5"/>
  <c r="AY89" i="5"/>
  <c r="AY41" i="5"/>
  <c r="I55" i="5"/>
  <c r="O105" i="5"/>
  <c r="AI85" i="5"/>
  <c r="AK77" i="5"/>
  <c r="BA85" i="5"/>
  <c r="N85" i="5"/>
  <c r="X89" i="5"/>
  <c r="I104" i="5"/>
  <c r="F44" i="5"/>
  <c r="U97" i="5"/>
  <c r="Z81" i="5"/>
  <c r="AL84" i="5"/>
  <c r="K101" i="5"/>
  <c r="X76" i="5"/>
  <c r="AQ53" i="5"/>
  <c r="AW108" i="5"/>
  <c r="AM108" i="5"/>
  <c r="N76" i="5"/>
  <c r="AZ55" i="5"/>
  <c r="AT58" i="5"/>
  <c r="AO41" i="5"/>
  <c r="AX29" i="5"/>
  <c r="AU84" i="5"/>
  <c r="AO81" i="5"/>
  <c r="AT76" i="5"/>
  <c r="AY85" i="5"/>
  <c r="M105" i="5"/>
  <c r="I100" i="5"/>
  <c r="T101" i="5"/>
  <c r="AW43" i="5"/>
  <c r="AH80" i="5"/>
  <c r="AQ105" i="5"/>
  <c r="AZ80" i="5"/>
  <c r="AS104" i="5"/>
  <c r="AU85" i="5"/>
  <c r="AQ77" i="5"/>
  <c r="AN108" i="5"/>
  <c r="AK88" i="5"/>
  <c r="AO89" i="5"/>
  <c r="BA109" i="5"/>
  <c r="AN100" i="5"/>
  <c r="AM89" i="5"/>
  <c r="AO76" i="5"/>
  <c r="AN76" i="5"/>
  <c r="AN77" i="5"/>
  <c r="I101" i="5"/>
  <c r="AZ108" i="5"/>
  <c r="M77" i="5"/>
  <c r="U104" i="5"/>
  <c r="W97" i="5"/>
  <c r="AL58" i="5"/>
  <c r="AG43" i="5"/>
  <c r="AJ47" i="5"/>
  <c r="AW52" i="5"/>
  <c r="AR108" i="5"/>
  <c r="S100" i="5"/>
  <c r="AQ109" i="5"/>
  <c r="AL104" i="5"/>
  <c r="AU101" i="5"/>
  <c r="R104" i="5"/>
  <c r="AX104" i="5"/>
  <c r="AI81" i="5"/>
  <c r="AW80" i="5"/>
  <c r="AP52" i="5"/>
  <c r="K105" i="5"/>
  <c r="AS105" i="5"/>
  <c r="AT100" i="5"/>
  <c r="AO77" i="5"/>
  <c r="G88" i="5"/>
  <c r="W85" i="5"/>
  <c r="Y105" i="5"/>
  <c r="AY52" i="5"/>
  <c r="Q97" i="5"/>
  <c r="AZ97" i="5"/>
  <c r="AO88" i="5"/>
  <c r="L88" i="5"/>
  <c r="G81" i="5"/>
  <c r="AZ42" i="5"/>
  <c r="J97" i="5"/>
  <c r="AO59" i="5"/>
  <c r="J77" i="5"/>
  <c r="S108" i="5"/>
  <c r="AK58" i="5"/>
  <c r="AO44" i="5"/>
  <c r="L59" i="5"/>
  <c r="R56" i="5"/>
  <c r="AH76" i="5"/>
  <c r="AN58" i="5"/>
  <c r="H108" i="5"/>
  <c r="AQ108" i="5"/>
  <c r="AN105" i="5"/>
  <c r="AP77" i="5"/>
  <c r="M109" i="5"/>
  <c r="AR85" i="5"/>
  <c r="T80" i="5"/>
  <c r="AV54" i="5"/>
  <c r="AP62" i="5"/>
  <c r="AN81" i="5"/>
  <c r="BA76" i="5"/>
  <c r="BA96" i="5"/>
  <c r="AG44" i="5"/>
  <c r="AJ97" i="5"/>
  <c r="W76" i="5"/>
  <c r="AQ51" i="5"/>
  <c r="AP57" i="5"/>
  <c r="AY104" i="5"/>
  <c r="AX81" i="5"/>
  <c r="AV104" i="5"/>
  <c r="Y108" i="5"/>
  <c r="AK108" i="5"/>
  <c r="AO53" i="5"/>
  <c r="Q60" i="5"/>
  <c r="G108" i="5"/>
  <c r="AI108" i="5"/>
  <c r="G100" i="5"/>
  <c r="N80" i="5"/>
  <c r="Y57" i="5"/>
  <c r="AM109" i="5"/>
  <c r="AH105" i="5"/>
  <c r="BA100" i="5"/>
  <c r="AH96" i="5"/>
  <c r="W77" i="5"/>
  <c r="AO60" i="5"/>
  <c r="AM54" i="5"/>
  <c r="K57" i="5"/>
  <c r="AR77" i="5"/>
  <c r="AU96" i="5"/>
  <c r="AM76" i="5"/>
  <c r="AK105" i="5"/>
  <c r="O100" i="5"/>
  <c r="L97" i="5"/>
  <c r="AO51" i="5"/>
  <c r="AY101" i="5"/>
  <c r="AW84" i="5"/>
  <c r="AX108" i="5"/>
  <c r="AL101" i="5"/>
  <c r="AS88" i="5"/>
  <c r="AJ105" i="5"/>
  <c r="J84" i="5"/>
  <c r="AP80" i="5"/>
  <c r="AQ104" i="5"/>
  <c r="H101" i="5"/>
  <c r="AI101" i="5"/>
  <c r="AJ108" i="5"/>
  <c r="AT101" i="5"/>
  <c r="AJ80" i="5"/>
  <c r="AY81" i="5"/>
  <c r="L61" i="5"/>
  <c r="T58" i="5"/>
  <c r="AW61" i="5"/>
  <c r="AQ58" i="5"/>
  <c r="AO54" i="5"/>
  <c r="AK47" i="5"/>
  <c r="AU76" i="5"/>
  <c r="G104" i="5"/>
  <c r="O97" i="5"/>
  <c r="M88" i="5"/>
  <c r="AV108" i="5"/>
  <c r="R89" i="5"/>
  <c r="AV100" i="5"/>
  <c r="AX88" i="5"/>
  <c r="AS96" i="5"/>
  <c r="AQ56" i="5"/>
  <c r="AH44" i="5"/>
  <c r="AZ41" i="5"/>
  <c r="AY105" i="5"/>
  <c r="AV97" i="5"/>
  <c r="AQ97" i="5"/>
  <c r="AM96" i="5"/>
  <c r="L109" i="5"/>
  <c r="AH45" i="5"/>
  <c r="W100" i="5"/>
  <c r="Y85" i="5"/>
  <c r="AO104" i="5"/>
  <c r="AZ53" i="5"/>
  <c r="M89" i="5"/>
  <c r="T81" i="5"/>
  <c r="AY56" i="5"/>
  <c r="AX58" i="5"/>
  <c r="AP12" i="5"/>
  <c r="AS12" i="5"/>
  <c r="U89" i="5"/>
  <c r="AY53" i="5"/>
  <c r="AI109" i="5"/>
  <c r="AQ96" i="5"/>
  <c r="AI84" i="5"/>
  <c r="O101" i="5"/>
  <c r="AL55" i="5"/>
  <c r="AV89" i="5"/>
  <c r="AJ84" i="5"/>
  <c r="AZ81" i="5"/>
  <c r="AR76" i="5"/>
  <c r="K100" i="5"/>
  <c r="H97" i="5"/>
  <c r="O85" i="5"/>
  <c r="AS53" i="5"/>
  <c r="AX85" i="5"/>
  <c r="AU81" i="5"/>
  <c r="AM77" i="5"/>
  <c r="AP108" i="5"/>
  <c r="U88" i="5"/>
  <c r="V85" i="5"/>
  <c r="AX60" i="5"/>
  <c r="AM41" i="5"/>
  <c r="O109" i="5"/>
  <c r="AV85" i="5"/>
  <c r="AS57" i="5"/>
  <c r="AK41" i="5"/>
  <c r="H88" i="5"/>
  <c r="T60" i="5"/>
  <c r="AM43" i="5"/>
  <c r="Y44" i="5"/>
  <c r="AP101" i="5"/>
  <c r="BA97" i="5"/>
  <c r="AZ88" i="5"/>
  <c r="BA84" i="5"/>
  <c r="I105" i="5"/>
  <c r="Y101" i="5"/>
  <c r="J101" i="5"/>
  <c r="AW57" i="5"/>
  <c r="AW101" i="5"/>
  <c r="AR96" i="5"/>
  <c r="AT88" i="5"/>
  <c r="AH104" i="5"/>
  <c r="AQ59" i="5"/>
  <c r="AJ54" i="5"/>
  <c r="AR44" i="5"/>
  <c r="K50" i="5"/>
  <c r="AM88" i="5"/>
  <c r="AR105" i="5"/>
  <c r="AH100" i="5"/>
  <c r="AH89" i="5"/>
  <c r="AO52" i="5"/>
  <c r="AZ48" i="5"/>
  <c r="S61" i="5"/>
  <c r="S97" i="5"/>
  <c r="AW104" i="5"/>
  <c r="AX61" i="5"/>
  <c r="J59" i="5"/>
  <c r="U84" i="5"/>
  <c r="J48" i="5"/>
  <c r="AX44" i="5"/>
  <c r="AX51" i="5"/>
  <c r="AK29" i="5"/>
  <c r="X105" i="5"/>
  <c r="W96" i="5"/>
  <c r="X97" i="5"/>
  <c r="P84" i="5"/>
  <c r="AZ76" i="5"/>
  <c r="AV61" i="5"/>
  <c r="AM56" i="5"/>
  <c r="AL53" i="5"/>
  <c r="AT56" i="5"/>
  <c r="AN50" i="5"/>
  <c r="AZ45" i="5"/>
  <c r="N108" i="5"/>
  <c r="AQ84" i="5"/>
  <c r="R96" i="5"/>
  <c r="Q84" i="5"/>
  <c r="G85" i="5"/>
  <c r="AI46" i="5"/>
  <c r="AY54" i="5"/>
  <c r="R108" i="5"/>
  <c r="L105" i="5"/>
  <c r="AW105" i="5"/>
  <c r="U85" i="5"/>
  <c r="H76" i="5"/>
  <c r="O77" i="5"/>
  <c r="S85" i="5"/>
  <c r="AQ54" i="5"/>
  <c r="N77" i="5"/>
  <c r="AV62" i="5"/>
  <c r="AO58" i="5"/>
  <c r="AL56" i="5"/>
  <c r="V39" i="5"/>
  <c r="AU28" i="5"/>
  <c r="BA105" i="5"/>
  <c r="AP59" i="5"/>
  <c r="AV105" i="5"/>
  <c r="AK50" i="5"/>
  <c r="K97" i="5"/>
  <c r="AR89" i="5"/>
  <c r="AW42" i="5"/>
  <c r="AV81" i="5"/>
  <c r="AU108" i="5"/>
  <c r="I89" i="5"/>
  <c r="AQ88" i="5"/>
  <c r="AX96" i="5"/>
  <c r="AJ88" i="5"/>
  <c r="BA88" i="5"/>
  <c r="AU104" i="5"/>
  <c r="AV76" i="5"/>
  <c r="AO96" i="5"/>
  <c r="L80" i="5"/>
  <c r="AQ81" i="5"/>
  <c r="AM84" i="5"/>
  <c r="AJ81" i="5"/>
  <c r="AH101" i="5"/>
  <c r="X108" i="5"/>
  <c r="AW77" i="5"/>
  <c r="AZ100" i="5"/>
  <c r="L62" i="5"/>
  <c r="K104" i="5"/>
  <c r="AQ101" i="5"/>
  <c r="AU57" i="5"/>
  <c r="N81" i="5"/>
  <c r="AX48" i="5"/>
  <c r="AV51" i="5"/>
  <c r="AQ89" i="5"/>
  <c r="BA81" i="5"/>
  <c r="AK76" i="5"/>
  <c r="AU88" i="5"/>
  <c r="BA89" i="5"/>
  <c r="AR109" i="5"/>
  <c r="BA108" i="5"/>
  <c r="AY84" i="5"/>
  <c r="AT81" i="5"/>
  <c r="AY108" i="5"/>
  <c r="AX89" i="5"/>
  <c r="Y109" i="5"/>
  <c r="AJ89" i="5"/>
  <c r="AZ58" i="5"/>
  <c r="O88" i="5"/>
  <c r="H85" i="5"/>
  <c r="AL100" i="5"/>
  <c r="AW76" i="5"/>
  <c r="J108" i="5"/>
  <c r="H105" i="5"/>
  <c r="AK101" i="5"/>
  <c r="R88" i="5"/>
  <c r="L81" i="5"/>
  <c r="J76" i="5"/>
  <c r="R105" i="5"/>
  <c r="O80" i="5"/>
  <c r="M76" i="5"/>
  <c r="X77" i="5"/>
  <c r="AU59" i="5"/>
  <c r="AN56" i="5"/>
  <c r="T61" i="5"/>
  <c r="I57" i="5"/>
  <c r="AV88" i="5"/>
  <c r="AU80" i="5"/>
  <c r="AJ76" i="5"/>
  <c r="AY100" i="5"/>
  <c r="AS100" i="5"/>
  <c r="W84" i="5"/>
  <c r="AY57" i="5"/>
  <c r="M101" i="5"/>
  <c r="J96" i="5"/>
  <c r="N89" i="5"/>
  <c r="V84" i="5"/>
  <c r="K80" i="5"/>
  <c r="AY80" i="5"/>
  <c r="AS56" i="5"/>
  <c r="AH46" i="5"/>
  <c r="AZ43" i="5"/>
  <c r="M85" i="5"/>
  <c r="M80" i="5"/>
  <c r="I76" i="5"/>
  <c r="AR61" i="5"/>
  <c r="AI100" i="5"/>
  <c r="AH47" i="5"/>
  <c r="I108" i="5"/>
  <c r="T104" i="5"/>
  <c r="N100" i="5"/>
  <c r="AN41" i="5"/>
  <c r="H109" i="5"/>
  <c r="Z105" i="5"/>
  <c r="X41" i="5"/>
  <c r="K96" i="5"/>
  <c r="AT97" i="5"/>
  <c r="AY58" i="5"/>
  <c r="T96" i="5"/>
  <c r="V104" i="5"/>
  <c r="AK57" i="5"/>
  <c r="AM50" i="5"/>
  <c r="N56" i="5"/>
  <c r="AP96" i="5"/>
  <c r="AT77" i="5"/>
  <c r="AS84" i="5"/>
  <c r="AL109" i="5"/>
  <c r="AI77" i="5"/>
  <c r="AS77" i="5"/>
  <c r="AZ52" i="5"/>
  <c r="W49" i="5"/>
  <c r="E9" i="5"/>
  <c r="M61" i="5"/>
  <c r="Y45" i="5"/>
  <c r="W51" i="5"/>
  <c r="W15" i="5"/>
  <c r="K49" i="5"/>
  <c r="T48" i="5"/>
  <c r="R43" i="5"/>
  <c r="AV109" i="5"/>
  <c r="AY77" i="5"/>
  <c r="AS59" i="5"/>
  <c r="AO105" i="5"/>
  <c r="AM51" i="5"/>
  <c r="X100" i="5"/>
  <c r="AR24" i="5"/>
  <c r="AP21" i="5"/>
  <c r="AU17" i="5"/>
  <c r="AS40" i="5"/>
  <c r="AR48" i="5"/>
  <c r="AK21" i="5"/>
  <c r="AW10" i="5"/>
  <c r="AO45" i="5"/>
  <c r="AI41" i="5"/>
  <c r="AT105" i="5"/>
  <c r="AP100" i="5"/>
  <c r="I97" i="5"/>
  <c r="AV45" i="5"/>
  <c r="Q76" i="5"/>
  <c r="AP40" i="5"/>
  <c r="U77" i="5"/>
  <c r="Z109" i="5"/>
  <c r="AW51" i="5"/>
  <c r="V24" i="5"/>
  <c r="AS16" i="5"/>
  <c r="Y46" i="5"/>
  <c r="Y56" i="5"/>
  <c r="W52" i="5"/>
  <c r="AT8" i="5"/>
  <c r="Y51" i="5"/>
  <c r="U45" i="5"/>
  <c r="S43" i="5"/>
  <c r="AW88" i="5"/>
  <c r="R109" i="5"/>
  <c r="T77" i="5"/>
  <c r="AO55" i="5"/>
  <c r="G101" i="5"/>
  <c r="Y88" i="5"/>
  <c r="AV53" i="5"/>
  <c r="AS44" i="5"/>
  <c r="U53" i="5"/>
  <c r="AO24" i="5"/>
  <c r="AQ25" i="5"/>
  <c r="AR21" i="5"/>
  <c r="T40" i="5"/>
  <c r="AJ23" i="5"/>
  <c r="AM17" i="5"/>
  <c r="AG8" i="5"/>
  <c r="V105" i="5"/>
  <c r="P81" i="5"/>
  <c r="AL54" i="5"/>
  <c r="AI51" i="5"/>
  <c r="AY48" i="5"/>
  <c r="V108" i="5"/>
  <c r="F46" i="5"/>
  <c r="AJ46" i="5"/>
  <c r="AG16" i="5"/>
  <c r="J104" i="5"/>
  <c r="AR28" i="5"/>
  <c r="AK49" i="5"/>
  <c r="O58" i="5"/>
  <c r="Q54" i="5"/>
  <c r="AX6" i="5"/>
  <c r="Q104" i="5"/>
  <c r="H49" i="5"/>
  <c r="N105" i="5"/>
  <c r="AP60" i="5"/>
  <c r="T100" i="5"/>
  <c r="N61" i="5"/>
  <c r="K59" i="5"/>
  <c r="M54" i="5"/>
  <c r="AI76" i="5"/>
  <c r="W56" i="5"/>
  <c r="U49" i="5"/>
  <c r="K26" i="5"/>
  <c r="S105" i="5"/>
  <c r="AT47" i="5"/>
  <c r="AQ50" i="5"/>
  <c r="Q19" i="5"/>
  <c r="AM57" i="5"/>
  <c r="AL40" i="5"/>
  <c r="AI39" i="5"/>
  <c r="AM101" i="5"/>
  <c r="AL105" i="5"/>
  <c r="AV49" i="5"/>
  <c r="AX109" i="5"/>
  <c r="AI88" i="5"/>
  <c r="L104" i="5"/>
  <c r="AP49" i="5"/>
  <c r="AK40" i="5"/>
  <c r="Y26" i="5"/>
  <c r="AL96" i="5"/>
  <c r="AR7" i="5"/>
  <c r="AN60" i="5"/>
  <c r="AS13" i="5"/>
  <c r="AU22" i="5"/>
  <c r="H25" i="5"/>
  <c r="P97" i="5"/>
  <c r="AX8" i="5"/>
  <c r="T97" i="5"/>
  <c r="AU58" i="5"/>
  <c r="P101" i="5"/>
  <c r="AP97" i="5"/>
  <c r="AR55" i="5"/>
  <c r="AO109" i="5"/>
  <c r="M84" i="5"/>
  <c r="AZ96" i="5"/>
  <c r="AZ105" i="5"/>
  <c r="K89" i="5"/>
  <c r="AH81" i="5"/>
  <c r="AJ51" i="5"/>
  <c r="AT84" i="5"/>
  <c r="AS109" i="5"/>
  <c r="AJ77" i="5"/>
  <c r="AO108" i="5"/>
  <c r="AU89" i="5"/>
  <c r="G80" i="5"/>
  <c r="AY43" i="5"/>
  <c r="AM27" i="5"/>
  <c r="AR10" i="5"/>
  <c r="Q59" i="5"/>
  <c r="S56" i="5"/>
  <c r="AP27" i="5"/>
  <c r="AS14" i="5"/>
  <c r="O52" i="5"/>
  <c r="E43" i="5"/>
  <c r="AV58" i="5"/>
  <c r="AO101" i="5"/>
  <c r="AN89" i="5"/>
  <c r="BA77" i="5"/>
  <c r="AR81" i="5"/>
  <c r="AK85" i="5"/>
  <c r="J55" i="5"/>
  <c r="K51" i="5"/>
  <c r="AW9" i="5"/>
  <c r="V43" i="5"/>
  <c r="V53" i="5"/>
  <c r="T47" i="5"/>
  <c r="AX19" i="5"/>
  <c r="U41" i="5"/>
  <c r="Q46" i="5"/>
  <c r="M48" i="5"/>
  <c r="AL89" i="5"/>
  <c r="AN80" i="5"/>
  <c r="Y104" i="5"/>
  <c r="N96" i="5"/>
  <c r="H80" i="5"/>
  <c r="O81" i="5"/>
  <c r="AR47" i="5"/>
  <c r="AN42" i="5"/>
  <c r="Q43" i="5"/>
  <c r="AM18" i="5"/>
  <c r="Y55" i="5"/>
  <c r="AQ60" i="5"/>
  <c r="AN29" i="5"/>
  <c r="AL27" i="5"/>
  <c r="Y15" i="5"/>
  <c r="AR97" i="5"/>
  <c r="AS47" i="5"/>
  <c r="AO48" i="5"/>
  <c r="AM85" i="5"/>
  <c r="P53" i="5"/>
  <c r="AM52" i="5"/>
  <c r="AX40" i="5"/>
  <c r="AU48" i="5"/>
  <c r="AT50" i="5"/>
  <c r="AU19" i="5"/>
  <c r="AW18" i="5"/>
  <c r="AI24" i="5"/>
  <c r="Q56" i="5"/>
  <c r="I51" i="5"/>
  <c r="D42" i="5"/>
  <c r="N19" i="5"/>
  <c r="AR100" i="5"/>
  <c r="S96" i="5"/>
  <c r="G77" i="5"/>
  <c r="Y100" i="5"/>
  <c r="AQ61" i="5"/>
  <c r="J56" i="5"/>
  <c r="AZ84" i="5"/>
  <c r="T108" i="5"/>
  <c r="Z88" i="5"/>
  <c r="T51" i="5"/>
  <c r="Q50" i="5"/>
  <c r="G20" i="5"/>
  <c r="AX62" i="5"/>
  <c r="N14" i="5"/>
  <c r="AJ39" i="5"/>
  <c r="AL28" i="5"/>
  <c r="AL25" i="5"/>
  <c r="T6" i="5"/>
  <c r="AX43" i="5"/>
  <c r="AP22" i="5"/>
  <c r="AK17" i="5"/>
  <c r="AO56" i="5"/>
  <c r="S101" i="5"/>
  <c r="AU60" i="5"/>
  <c r="AJ109" i="5"/>
  <c r="AN51" i="5"/>
  <c r="W105" i="5"/>
  <c r="K53" i="5"/>
  <c r="G47" i="5"/>
  <c r="AO6" i="5"/>
  <c r="M100" i="5"/>
  <c r="AW12" i="5"/>
  <c r="AY9" i="5"/>
  <c r="F8" i="5"/>
  <c r="AR54" i="5"/>
  <c r="AX52" i="5"/>
  <c r="AL44" i="5"/>
  <c r="AZ109" i="5"/>
  <c r="X96" i="5"/>
  <c r="P89" i="5"/>
  <c r="AH84" i="5"/>
  <c r="Y81" i="5"/>
  <c r="S81" i="5"/>
  <c r="R50" i="5"/>
  <c r="N40" i="5"/>
  <c r="S16" i="5"/>
  <c r="W40" i="5"/>
  <c r="T22" i="5"/>
  <c r="AY55" i="5"/>
  <c r="AV44" i="5"/>
  <c r="X58" i="5"/>
  <c r="AT28" i="5"/>
  <c r="AT42" i="5"/>
  <c r="AQ45" i="5"/>
  <c r="AW81" i="5"/>
  <c r="R97" i="5"/>
  <c r="AV59" i="5"/>
  <c r="Y62" i="5"/>
  <c r="AJ52" i="5"/>
  <c r="AT96" i="5"/>
  <c r="AZ59" i="5"/>
  <c r="N104" i="5"/>
  <c r="AM61" i="5"/>
  <c r="AW62" i="5"/>
  <c r="R60" i="5"/>
  <c r="AP85" i="5"/>
  <c r="AZ85" i="5"/>
  <c r="AX97" i="5"/>
  <c r="AM105" i="5"/>
  <c r="V77" i="5"/>
  <c r="G109" i="5"/>
  <c r="T76" i="5"/>
  <c r="AS15" i="5"/>
  <c r="Y52" i="5"/>
  <c r="E44" i="5"/>
  <c r="X54" i="5"/>
  <c r="O24" i="5"/>
  <c r="AI104" i="5"/>
  <c r="V55" i="5"/>
  <c r="S47" i="5"/>
  <c r="AI40" i="5"/>
  <c r="AI80" i="5"/>
  <c r="AN59" i="5"/>
  <c r="AN57" i="5"/>
  <c r="AK51" i="5"/>
  <c r="AI47" i="5"/>
  <c r="AP26" i="5"/>
  <c r="AS23" i="5"/>
  <c r="U44" i="5"/>
  <c r="AV96" i="5"/>
  <c r="AV56" i="5"/>
  <c r="AQ46" i="5"/>
  <c r="R15" i="5"/>
  <c r="P104" i="5"/>
  <c r="AM47" i="5"/>
  <c r="AT39" i="5"/>
  <c r="AR84" i="5"/>
  <c r="AH108" i="5"/>
  <c r="AV52" i="5"/>
  <c r="AU50" i="5"/>
  <c r="AQ42" i="5"/>
  <c r="AO43" i="5"/>
  <c r="AX18" i="5"/>
  <c r="AL60" i="5"/>
  <c r="AH9" i="5"/>
  <c r="AM97" i="5"/>
  <c r="AZ22" i="5"/>
  <c r="AT62" i="5"/>
  <c r="X52" i="5"/>
  <c r="V56" i="5"/>
  <c r="U29" i="5"/>
  <c r="U96" i="5"/>
  <c r="T46" i="5"/>
  <c r="Q41" i="5"/>
  <c r="AQ76" i="5"/>
  <c r="AK55" i="5"/>
  <c r="AQ62" i="5"/>
  <c r="BA101" i="5"/>
  <c r="Q96" i="5"/>
  <c r="P108" i="5"/>
  <c r="AU43" i="5"/>
  <c r="AR42" i="5"/>
  <c r="Y13" i="5"/>
  <c r="AU61" i="5"/>
  <c r="AI23" i="5"/>
  <c r="AO19" i="5"/>
  <c r="AY8" i="5"/>
  <c r="AV101" i="5"/>
  <c r="AG13" i="5"/>
  <c r="AL11" i="5"/>
  <c r="N97" i="5"/>
  <c r="AT59" i="5"/>
  <c r="AJ53" i="5"/>
  <c r="AK81" i="5"/>
  <c r="AY45" i="5"/>
  <c r="AK84" i="5"/>
  <c r="V97" i="5"/>
  <c r="AU46" i="5"/>
  <c r="O21" i="5"/>
  <c r="AT18" i="5"/>
  <c r="I14" i="5"/>
  <c r="M59" i="5"/>
  <c r="K56" i="5"/>
  <c r="AT21" i="5"/>
  <c r="X51" i="5"/>
  <c r="K52" i="5"/>
  <c r="G44" i="5"/>
  <c r="H81" i="5"/>
  <c r="AH88" i="5"/>
  <c r="S109" i="5"/>
  <c r="W61" i="5"/>
  <c r="AW55" i="5"/>
  <c r="K54" i="5"/>
  <c r="I53" i="5"/>
  <c r="V41" i="5"/>
  <c r="T50" i="5"/>
  <c r="AQ24" i="5"/>
  <c r="AU42" i="5"/>
  <c r="AR52" i="5"/>
  <c r="T53" i="5"/>
  <c r="AK23" i="5"/>
  <c r="AO49" i="5"/>
  <c r="AI43" i="5"/>
  <c r="AQ80" i="5"/>
  <c r="AP105" i="5"/>
  <c r="J88" i="5"/>
  <c r="AV42" i="5"/>
  <c r="AM100" i="5"/>
  <c r="AM80" i="5"/>
  <c r="AR43" i="5"/>
  <c r="AN45" i="5"/>
  <c r="AG15" i="5"/>
  <c r="Q88" i="5"/>
  <c r="AM28" i="5"/>
  <c r="AR19" i="5"/>
  <c r="AQ10" i="5"/>
  <c r="AT17" i="5"/>
  <c r="AR27" i="5"/>
  <c r="P24" i="5"/>
  <c r="AW19" i="5"/>
  <c r="AY12" i="5"/>
  <c r="K77" i="5"/>
  <c r="AN88" i="5"/>
  <c r="H52" i="5"/>
  <c r="AZ104" i="5"/>
  <c r="Q57" i="5"/>
  <c r="AT89" i="5"/>
  <c r="AS42" i="5"/>
  <c r="AK80" i="5"/>
  <c r="AV77" i="5"/>
  <c r="AP109" i="5"/>
  <c r="S59" i="5"/>
  <c r="L108" i="5"/>
  <c r="O96" i="5"/>
  <c r="AY109" i="5"/>
  <c r="AZ40" i="5"/>
  <c r="AO100" i="5"/>
  <c r="M97" i="5"/>
  <c r="W88" i="5"/>
  <c r="AR11" i="5"/>
  <c r="U11" i="5"/>
  <c r="AP39" i="5"/>
  <c r="S58" i="5"/>
  <c r="J54" i="5"/>
  <c r="AV10" i="5"/>
  <c r="AX46" i="5"/>
  <c r="L49" i="5"/>
  <c r="W80" i="5"/>
  <c r="AI49" i="5"/>
  <c r="Q101" i="5"/>
  <c r="AP88" i="5"/>
  <c r="AR104" i="5"/>
  <c r="AL81" i="5"/>
  <c r="AY39" i="5"/>
  <c r="M53" i="5"/>
  <c r="J47" i="5"/>
  <c r="P26" i="5"/>
  <c r="S104" i="5"/>
  <c r="U46" i="5"/>
  <c r="R48" i="5"/>
  <c r="U8" i="5"/>
  <c r="AR56" i="5"/>
  <c r="O45" i="5"/>
  <c r="K46" i="5"/>
  <c r="AT80" i="5"/>
  <c r="AN84" i="5"/>
  <c r="O104" i="5"/>
  <c r="K108" i="5"/>
  <c r="X80" i="5"/>
  <c r="R80" i="5"/>
  <c r="AP47" i="5"/>
  <c r="AK44" i="5"/>
  <c r="R13" i="5"/>
  <c r="AO26" i="5"/>
  <c r="M6" i="5"/>
  <c r="AW48" i="5"/>
  <c r="AQ28" i="5"/>
  <c r="AJ25" i="5"/>
  <c r="AS18" i="5"/>
  <c r="AW45" i="5"/>
  <c r="AQ41" i="5"/>
  <c r="AR101" i="5"/>
  <c r="AY44" i="5"/>
  <c r="AN54" i="5"/>
  <c r="AL49" i="5"/>
  <c r="G96" i="5"/>
  <c r="AU49" i="5"/>
  <c r="V109" i="5"/>
  <c r="AV18" i="5"/>
  <c r="AX21" i="5"/>
  <c r="J29" i="5"/>
  <c r="O54" i="5"/>
  <c r="G48" i="5"/>
  <c r="AX9" i="5"/>
  <c r="U54" i="5"/>
  <c r="W104" i="5"/>
  <c r="P85" i="5"/>
  <c r="W109" i="5"/>
  <c r="AP89" i="5"/>
  <c r="AX56" i="5"/>
  <c r="P56" i="5"/>
  <c r="AL46" i="5"/>
  <c r="M108" i="5"/>
  <c r="P109" i="5"/>
  <c r="R52" i="5"/>
  <c r="O49" i="5"/>
  <c r="AH17" i="5"/>
  <c r="X44" i="5"/>
  <c r="AQ29" i="5"/>
  <c r="AW29" i="5"/>
  <c r="AJ26" i="5"/>
  <c r="X53" i="5"/>
  <c r="AO28" i="5"/>
  <c r="AN23" i="5"/>
  <c r="AI20" i="5"/>
  <c r="AN62" i="5"/>
  <c r="O108" i="5"/>
  <c r="AT60" i="5"/>
  <c r="AP58" i="5"/>
  <c r="AL52" i="5"/>
  <c r="AL48" i="5"/>
  <c r="N55" i="5"/>
  <c r="H51" i="5"/>
  <c r="AL23" i="5"/>
  <c r="AV12" i="5"/>
  <c r="AV19" i="5"/>
  <c r="AX24" i="5"/>
  <c r="AJ22" i="5"/>
  <c r="K28" i="5"/>
  <c r="R84" i="5"/>
  <c r="AT51" i="5"/>
  <c r="Q105" i="5"/>
  <c r="AO62" i="5"/>
  <c r="T88" i="5"/>
  <c r="V89" i="5"/>
  <c r="I81" i="5"/>
  <c r="S80" i="5"/>
  <c r="S54" i="5"/>
  <c r="P41" i="5"/>
  <c r="Y80" i="5"/>
  <c r="J81" i="5"/>
  <c r="Q26" i="5"/>
  <c r="AS62" i="5"/>
  <c r="AX55" i="5"/>
  <c r="AU41" i="5"/>
  <c r="R20" i="5"/>
  <c r="Y97" i="5"/>
  <c r="AS51" i="5"/>
  <c r="AO46" i="5"/>
  <c r="AS89" i="5"/>
  <c r="P100" i="5"/>
  <c r="Z101" i="5"/>
  <c r="L96" i="5"/>
  <c r="Y89" i="5"/>
  <c r="X84" i="5"/>
  <c r="W50" i="5"/>
  <c r="U47" i="5"/>
  <c r="AW22" i="5"/>
  <c r="AP104" i="5"/>
  <c r="V44" i="5"/>
  <c r="T49" i="5"/>
  <c r="J16" i="5"/>
  <c r="AY51" i="5"/>
  <c r="Q44" i="5"/>
  <c r="N45" i="5"/>
  <c r="M81" i="5"/>
  <c r="AL59" i="5"/>
  <c r="AN53" i="5"/>
  <c r="AL50" i="5"/>
  <c r="AY49" i="5"/>
  <c r="H100" i="5"/>
  <c r="AJ20" i="5"/>
  <c r="AJ15" i="5"/>
  <c r="AW100" i="5"/>
  <c r="AH16" i="5"/>
  <c r="AI7" i="5"/>
  <c r="S27" i="5"/>
  <c r="U108" i="5"/>
  <c r="AO15" i="5"/>
  <c r="AR17" i="5"/>
  <c r="AO80" i="5"/>
  <c r="AY61" i="5"/>
  <c r="K84" i="5"/>
  <c r="Y76" i="5"/>
  <c r="H77" i="5"/>
  <c r="U105" i="5"/>
  <c r="AM39" i="5"/>
  <c r="V61" i="5"/>
  <c r="Y16" i="5"/>
  <c r="P76" i="5"/>
  <c r="AM13" i="5"/>
  <c r="AQ16" i="5"/>
  <c r="L24" i="5"/>
  <c r="AS55" i="5"/>
  <c r="N54" i="5"/>
  <c r="G42" i="5"/>
  <c r="N16" i="5"/>
  <c r="W39" i="5"/>
  <c r="AZ21" i="5"/>
  <c r="N29" i="5"/>
  <c r="AI10" i="5"/>
  <c r="AN24" i="5"/>
  <c r="O19" i="5"/>
  <c r="W42" i="5"/>
  <c r="E42" i="5"/>
  <c r="AK15" i="5"/>
  <c r="AX10" i="5"/>
  <c r="M25" i="5"/>
  <c r="M9" i="5"/>
  <c r="V40" i="5"/>
  <c r="AG7" i="5"/>
  <c r="S48" i="5"/>
  <c r="AY22" i="5"/>
  <c r="F18" i="5"/>
  <c r="V19" i="5"/>
  <c r="AN39" i="5"/>
  <c r="P20" i="5"/>
  <c r="T19" i="5"/>
  <c r="H6" i="5"/>
  <c r="AN10" i="5"/>
  <c r="AM11" i="5"/>
  <c r="I25" i="5"/>
  <c r="J7" i="5"/>
  <c r="J26" i="5"/>
  <c r="T8" i="5"/>
  <c r="I52" i="5"/>
  <c r="T11" i="5"/>
  <c r="Q40" i="5"/>
  <c r="W8" i="5"/>
  <c r="AQ23" i="5"/>
  <c r="AU51" i="5"/>
  <c r="AK8" i="5"/>
  <c r="V11" i="5"/>
  <c r="AH13" i="5"/>
  <c r="AM49" i="5"/>
  <c r="J60" i="5"/>
  <c r="P13" i="5"/>
  <c r="AP48" i="5"/>
  <c r="AL45" i="5"/>
  <c r="O44" i="5"/>
  <c r="AI16" i="5"/>
  <c r="AZ39" i="5"/>
  <c r="K60" i="5"/>
  <c r="AN96" i="5"/>
  <c r="L100" i="5"/>
  <c r="AP46" i="5"/>
  <c r="I46" i="5"/>
  <c r="P58" i="5"/>
  <c r="L76" i="5"/>
  <c r="R77" i="5"/>
  <c r="M42" i="5"/>
  <c r="Q39" i="5"/>
  <c r="AL8" i="5"/>
  <c r="AK39" i="5"/>
  <c r="X61" i="5"/>
  <c r="E40" i="5"/>
  <c r="AM8" i="5"/>
  <c r="Y58" i="5"/>
  <c r="Y27" i="5"/>
  <c r="AS46" i="5"/>
  <c r="V22" i="5"/>
  <c r="AJ13" i="5"/>
  <c r="J23" i="5"/>
  <c r="AX54" i="5"/>
  <c r="F7" i="5"/>
  <c r="AF6" i="5"/>
  <c r="Q29" i="5"/>
  <c r="S88" i="5"/>
  <c r="H15" i="5"/>
  <c r="O15" i="5"/>
  <c r="M22" i="5"/>
  <c r="AR15" i="5"/>
  <c r="Y10" i="5"/>
  <c r="W58" i="5"/>
  <c r="AU27" i="5"/>
  <c r="AJ18" i="5"/>
  <c r="AO25" i="5"/>
  <c r="AR14" i="5"/>
  <c r="AQ57" i="5"/>
  <c r="AK48" i="5"/>
  <c r="AK100" i="5"/>
  <c r="AU53" i="5"/>
  <c r="Z76" i="5"/>
  <c r="AR26" i="5"/>
  <c r="AR49" i="5"/>
  <c r="J11" i="5"/>
  <c r="AM62" i="5"/>
  <c r="M51" i="5"/>
  <c r="K109" i="5"/>
  <c r="V27" i="5"/>
  <c r="AI89" i="5"/>
  <c r="AW50" i="5"/>
  <c r="AO39" i="5"/>
  <c r="O89" i="5"/>
  <c r="AR60" i="5"/>
  <c r="AR88" i="5"/>
  <c r="AH77" i="5"/>
  <c r="AV80" i="5"/>
  <c r="AK97" i="5"/>
  <c r="J109" i="5"/>
  <c r="J89" i="5"/>
  <c r="U109" i="5"/>
  <c r="T89" i="5"/>
  <c r="AW56" i="5"/>
  <c r="P44" i="5"/>
  <c r="AN61" i="5"/>
  <c r="AZ51" i="5"/>
  <c r="AJ104" i="5"/>
  <c r="AH109" i="5"/>
  <c r="R81" i="5"/>
  <c r="AR50" i="5"/>
  <c r="AP54" i="5"/>
  <c r="AG40" i="5"/>
  <c r="V96" i="5"/>
  <c r="AP42" i="5"/>
  <c r="M56" i="5"/>
  <c r="Y21" i="5"/>
  <c r="W81" i="5"/>
  <c r="AM53" i="5"/>
  <c r="M57" i="5"/>
  <c r="I43" i="5"/>
  <c r="N58" i="5"/>
  <c r="AX7" i="5"/>
  <c r="N84" i="5"/>
  <c r="AU6" i="5"/>
  <c r="N8" i="5"/>
  <c r="Q12" i="5"/>
  <c r="S84" i="5"/>
  <c r="L16" i="5"/>
  <c r="Y11" i="5"/>
  <c r="AU16" i="5"/>
  <c r="AO21" i="5"/>
  <c r="R45" i="5"/>
  <c r="F11" i="5"/>
  <c r="T20" i="5"/>
  <c r="H7" i="5"/>
  <c r="N6" i="5"/>
  <c r="AU10" i="5"/>
  <c r="W44" i="5"/>
  <c r="P40" i="5"/>
  <c r="V48" i="5"/>
  <c r="AK28" i="5"/>
  <c r="AS25" i="5"/>
  <c r="AK12" i="5"/>
  <c r="Q48" i="5"/>
  <c r="AL22" i="5"/>
  <c r="AJ27" i="5"/>
  <c r="AR12" i="5"/>
  <c r="T16" i="5"/>
  <c r="AN12" i="5"/>
  <c r="AV17" i="5"/>
  <c r="U23" i="5"/>
  <c r="AW47" i="5"/>
  <c r="S41" i="5"/>
  <c r="AJ21" i="5"/>
  <c r="AY14" i="5"/>
  <c r="AN19" i="5"/>
  <c r="AW11" i="5"/>
  <c r="N47" i="5"/>
  <c r="M46" i="5"/>
  <c r="AK9" i="5"/>
  <c r="AI50" i="5"/>
  <c r="AV20" i="5"/>
  <c r="N57" i="5"/>
  <c r="AM59" i="5"/>
  <c r="AY25" i="5"/>
  <c r="AW40" i="5"/>
  <c r="AQ12" i="5"/>
  <c r="G22" i="5"/>
  <c r="AJ43" i="5"/>
  <c r="J51" i="5"/>
  <c r="AU105" i="5"/>
  <c r="N101" i="5"/>
  <c r="AZ49" i="5"/>
  <c r="AY42" i="5"/>
  <c r="M104" i="5"/>
  <c r="P105" i="5"/>
  <c r="AT46" i="5"/>
  <c r="M60" i="5"/>
  <c r="AM7" i="5"/>
  <c r="AO47" i="5"/>
  <c r="AQ43" i="5"/>
  <c r="L58" i="5"/>
  <c r="AG6" i="5"/>
  <c r="V12" i="5"/>
  <c r="W54" i="5"/>
  <c r="K18" i="5"/>
  <c r="AP43" i="5"/>
  <c r="H26" i="5"/>
  <c r="X12" i="5"/>
  <c r="K19" i="5"/>
  <c r="AJ40" i="5"/>
  <c r="R12" i="5"/>
  <c r="J6" i="5"/>
  <c r="AK104" i="5"/>
  <c r="U60" i="5"/>
  <c r="K25" i="5"/>
  <c r="U19" i="5"/>
  <c r="Q21" i="5"/>
  <c r="I39" i="5"/>
  <c r="AJ6" i="5"/>
  <c r="AK26" i="5"/>
  <c r="O22" i="5"/>
  <c r="AY23" i="5"/>
  <c r="M23" i="5"/>
  <c r="W10" i="5"/>
  <c r="AR80" i="5"/>
  <c r="V100" i="5"/>
  <c r="AX77" i="5"/>
  <c r="V88" i="5"/>
  <c r="Q109" i="5"/>
  <c r="V50" i="5"/>
  <c r="S44" i="5"/>
  <c r="P17" i="5"/>
  <c r="L52" i="5"/>
  <c r="U52" i="5"/>
  <c r="S53" i="5"/>
  <c r="AR22" i="5"/>
  <c r="X88" i="5"/>
  <c r="P50" i="5"/>
  <c r="L46" i="5"/>
  <c r="Z77" i="5"/>
  <c r="I88" i="5"/>
  <c r="AP53" i="5"/>
  <c r="AX101" i="5"/>
  <c r="I109" i="5"/>
  <c r="AL77" i="5"/>
  <c r="AK18" i="5"/>
  <c r="AG11" i="5"/>
  <c r="AI19" i="5"/>
  <c r="AG12" i="5"/>
  <c r="P42" i="5"/>
  <c r="AL7" i="5"/>
  <c r="AL13" i="5"/>
  <c r="AQ11" i="5"/>
  <c r="AS97" i="5"/>
  <c r="AP84" i="5"/>
  <c r="K85" i="5"/>
  <c r="U81" i="5"/>
  <c r="K76" i="5"/>
  <c r="AU62" i="5"/>
  <c r="AK42" i="5"/>
  <c r="R62" i="5"/>
  <c r="J45" i="5"/>
  <c r="AK11" i="5"/>
  <c r="AJ7" i="5"/>
  <c r="AO12" i="5"/>
  <c r="H41" i="5"/>
  <c r="AZ24" i="5"/>
  <c r="Q55" i="5"/>
  <c r="Y20" i="5"/>
  <c r="AY15" i="5"/>
  <c r="AH18" i="5"/>
  <c r="K22" i="5"/>
  <c r="Y19" i="5"/>
  <c r="N44" i="5"/>
  <c r="AZ20" i="5"/>
  <c r="D11" i="5"/>
  <c r="Q10" i="5"/>
  <c r="F40" i="5"/>
  <c r="Y18" i="5"/>
  <c r="N23" i="5"/>
  <c r="Y7" i="5"/>
  <c r="S19" i="5"/>
  <c r="L22" i="5"/>
  <c r="W45" i="5"/>
  <c r="AS27" i="5"/>
  <c r="AH19" i="5"/>
  <c r="AQ26" i="5"/>
  <c r="Q25" i="5"/>
  <c r="X26" i="5"/>
  <c r="AR41" i="5"/>
  <c r="AH15" i="5"/>
  <c r="J15" i="5"/>
  <c r="AV21" i="5"/>
  <c r="AV29" i="5"/>
  <c r="AN7" i="5"/>
  <c r="AV41" i="5"/>
  <c r="W24" i="5"/>
  <c r="AZ18" i="5"/>
  <c r="AT41" i="5"/>
  <c r="AL21" i="5"/>
  <c r="J17" i="5"/>
  <c r="V49" i="5"/>
  <c r="H16" i="5"/>
  <c r="L10" i="5"/>
  <c r="AI12" i="5"/>
  <c r="R39" i="5"/>
  <c r="X9" i="5"/>
  <c r="Y24" i="5"/>
  <c r="U12" i="5"/>
  <c r="AJ9" i="5"/>
  <c r="R47" i="5"/>
  <c r="AN44" i="5"/>
  <c r="AH42" i="5"/>
  <c r="X18" i="5"/>
  <c r="AX49" i="5"/>
  <c r="U61" i="5"/>
  <c r="M58" i="5"/>
  <c r="AW85" i="5"/>
  <c r="AR58" i="5"/>
  <c r="I47" i="5"/>
  <c r="AO97" i="5"/>
  <c r="V80" i="5"/>
  <c r="AX105" i="5"/>
  <c r="O43" i="5"/>
  <c r="J41" i="5"/>
  <c r="X11" i="5"/>
  <c r="S76" i="5"/>
  <c r="Q62" i="5"/>
  <c r="L60" i="5"/>
  <c r="R6" i="5"/>
  <c r="O59" i="5"/>
  <c r="L51" i="5"/>
  <c r="U39" i="5"/>
  <c r="R42" i="5"/>
  <c r="AR29" i="5"/>
  <c r="AL12" i="5"/>
  <c r="AP25" i="5"/>
  <c r="AJ8" i="5"/>
  <c r="AT24" i="5"/>
  <c r="AT7" i="5"/>
  <c r="AS26" i="5"/>
  <c r="J57" i="5"/>
  <c r="AH14" i="5"/>
  <c r="AY19" i="5"/>
  <c r="AQ7" i="5"/>
  <c r="AZ15" i="5"/>
  <c r="AJ28" i="5"/>
  <c r="E7" i="5"/>
  <c r="I49" i="5"/>
  <c r="W20" i="5"/>
  <c r="AZ27" i="5"/>
  <c r="E10" i="5"/>
  <c r="N51" i="5"/>
  <c r="AF43" i="5"/>
  <c r="P77" i="5"/>
  <c r="AU54" i="5"/>
  <c r="AU55" i="5"/>
  <c r="AU52" i="5"/>
  <c r="AP23" i="5"/>
  <c r="AW7" i="5"/>
  <c r="L54" i="5"/>
  <c r="K48" i="5"/>
  <c r="AO22" i="5"/>
  <c r="AW20" i="5"/>
  <c r="AS61" i="5"/>
  <c r="AR51" i="5"/>
  <c r="L101" i="5"/>
  <c r="AU100" i="5"/>
  <c r="AL97" i="5"/>
  <c r="AZ77" i="5"/>
  <c r="AH85" i="5"/>
  <c r="AI97" i="5"/>
  <c r="H46" i="5"/>
  <c r="Z100" i="5"/>
  <c r="X28" i="5"/>
  <c r="U101" i="5"/>
  <c r="I80" i="5"/>
  <c r="I21" i="5"/>
  <c r="AL51" i="5"/>
  <c r="AQ55" i="5"/>
  <c r="AX57" i="5"/>
  <c r="AN85" i="5"/>
  <c r="Q81" i="5"/>
  <c r="AR45" i="5"/>
  <c r="AP45" i="5"/>
  <c r="AH40" i="5"/>
  <c r="G49" i="5"/>
  <c r="AV50" i="5"/>
  <c r="U62" i="5"/>
  <c r="AZ8" i="5"/>
  <c r="N88" i="5"/>
  <c r="AV60" i="5"/>
  <c r="AY46" i="5"/>
  <c r="P29" i="5"/>
  <c r="AO57" i="5"/>
  <c r="AQ15" i="5"/>
  <c r="L56" i="5"/>
  <c r="AK54" i="5"/>
  <c r="F43" i="5"/>
  <c r="J40" i="5"/>
  <c r="AJ24" i="5"/>
  <c r="I44" i="5"/>
  <c r="U40" i="5"/>
  <c r="AO27" i="5"/>
  <c r="AT15" i="5"/>
  <c r="AY29" i="5"/>
  <c r="W16" i="5"/>
  <c r="AM20" i="5"/>
  <c r="AV9" i="5"/>
  <c r="M17" i="5"/>
  <c r="Y59" i="5"/>
  <c r="T24" i="5"/>
  <c r="F45" i="5"/>
  <c r="N24" i="5"/>
  <c r="O8" i="5"/>
  <c r="AP13" i="5"/>
  <c r="AM45" i="5"/>
  <c r="H17" i="5"/>
  <c r="N11" i="5"/>
  <c r="AY6" i="5"/>
  <c r="AT10" i="5"/>
  <c r="AS29" i="5"/>
  <c r="X13" i="5"/>
  <c r="O6" i="5"/>
  <c r="AM16" i="5"/>
  <c r="I22" i="5"/>
  <c r="T57" i="5"/>
  <c r="M10" i="5"/>
  <c r="T45" i="5"/>
  <c r="X20" i="5"/>
  <c r="R25" i="5"/>
  <c r="X15" i="5"/>
  <c r="AK14" i="5"/>
  <c r="AK16" i="5"/>
  <c r="J22" i="5"/>
  <c r="U21" i="5"/>
  <c r="AT48" i="5"/>
  <c r="P8" i="5"/>
  <c r="AW60" i="5"/>
  <c r="Y77" i="5"/>
  <c r="AR40" i="5"/>
  <c r="G8" i="5"/>
  <c r="AW54" i="5"/>
  <c r="T59" i="5"/>
  <c r="Y42" i="5"/>
  <c r="Z85" i="5"/>
  <c r="AG45" i="5"/>
  <c r="AZ46" i="5"/>
  <c r="AK109" i="5"/>
  <c r="J105" i="5"/>
  <c r="AN104" i="5"/>
  <c r="AM46" i="5"/>
  <c r="P54" i="5"/>
  <c r="J24" i="5"/>
  <c r="AN55" i="5"/>
  <c r="AU39" i="5"/>
  <c r="I48" i="5"/>
  <c r="N7" i="5"/>
  <c r="P57" i="5"/>
  <c r="P39" i="5"/>
  <c r="AW6" i="5"/>
  <c r="AL20" i="5"/>
  <c r="U27" i="5"/>
  <c r="V10" i="5"/>
  <c r="W41" i="5"/>
  <c r="AT45" i="5"/>
  <c r="L23" i="5"/>
  <c r="W14" i="5"/>
  <c r="O23" i="5"/>
  <c r="AZ23" i="5"/>
  <c r="AR57" i="5"/>
  <c r="T43" i="5"/>
  <c r="AU44" i="5"/>
  <c r="W19" i="5"/>
  <c r="AT26" i="5"/>
  <c r="G16" i="5"/>
  <c r="I85" i="5"/>
  <c r="V8" i="5"/>
  <c r="U14" i="5"/>
  <c r="S10" i="5"/>
  <c r="K44" i="5"/>
  <c r="O12" i="5"/>
  <c r="AM22" i="5"/>
  <c r="L53" i="5"/>
  <c r="AZ44" i="5"/>
  <c r="F14" i="5"/>
  <c r="R19" i="5"/>
  <c r="R10" i="5"/>
  <c r="AV15" i="5"/>
  <c r="V14" i="5"/>
  <c r="AM24" i="5"/>
  <c r="AI21" i="5"/>
  <c r="AN47" i="5"/>
  <c r="AM19" i="5"/>
  <c r="AW16" i="5"/>
  <c r="J53" i="5"/>
  <c r="AM58" i="5"/>
  <c r="AL10" i="5"/>
  <c r="AX45" i="5"/>
  <c r="AV47" i="5"/>
  <c r="H53" i="5"/>
  <c r="AR8" i="5"/>
  <c r="T105" i="5"/>
  <c r="AV43" i="5"/>
  <c r="AI14" i="5"/>
  <c r="AZ62" i="5"/>
  <c r="AE41" i="5"/>
  <c r="G46" i="5"/>
  <c r="AT85" i="5"/>
  <c r="AP76" i="5"/>
  <c r="AX53" i="5"/>
  <c r="AL88" i="5"/>
  <c r="AT104" i="5"/>
  <c r="AZ89" i="5"/>
  <c r="AK45" i="5"/>
  <c r="N62" i="5"/>
  <c r="AM10" i="5"/>
  <c r="AL42" i="5"/>
  <c r="AO42" i="5"/>
  <c r="R55" i="5"/>
  <c r="AO7" i="5"/>
  <c r="AQ39" i="5"/>
  <c r="I56" i="5"/>
  <c r="AN18" i="5"/>
  <c r="AX11" i="5"/>
  <c r="AW8" i="5"/>
  <c r="G19" i="5"/>
  <c r="X14" i="5"/>
  <c r="P45" i="5"/>
  <c r="R23" i="5"/>
  <c r="R14" i="5"/>
  <c r="W6" i="5"/>
  <c r="AT49" i="5"/>
  <c r="AG10" i="5"/>
  <c r="J20" i="5"/>
  <c r="K7" i="5"/>
  <c r="H47" i="5"/>
  <c r="X104" i="5"/>
  <c r="AM26" i="5"/>
  <c r="AT9" i="5"/>
  <c r="H14" i="5"/>
  <c r="AU14" i="5"/>
  <c r="Y50" i="5"/>
  <c r="AR6" i="5"/>
  <c r="AG14" i="5"/>
  <c r="P96" i="5"/>
  <c r="U43" i="5"/>
  <c r="U50" i="5"/>
  <c r="AS17" i="5"/>
  <c r="O60" i="5"/>
  <c r="N48" i="5"/>
  <c r="AP8" i="5"/>
  <c r="AT25" i="5"/>
  <c r="AU40" i="5"/>
  <c r="AY7" i="5"/>
  <c r="T41" i="5"/>
  <c r="K12" i="5"/>
  <c r="S45" i="5"/>
  <c r="AS24" i="5"/>
  <c r="V17" i="5"/>
  <c r="O20" i="5"/>
  <c r="L41" i="5"/>
  <c r="AO10" i="5"/>
  <c r="E14" i="5"/>
  <c r="AP29" i="5"/>
  <c r="J18" i="5"/>
  <c r="AN40" i="5"/>
  <c r="AH41" i="5"/>
  <c r="E6" i="5"/>
  <c r="Z108" i="5"/>
  <c r="Q61" i="5"/>
  <c r="P59" i="5"/>
  <c r="AI96" i="5"/>
  <c r="AS60" i="5"/>
  <c r="AZ50" i="5"/>
  <c r="W108" i="5"/>
  <c r="P80" i="5"/>
  <c r="AT61" i="5"/>
  <c r="AF9" i="5"/>
  <c r="AM9" i="5"/>
  <c r="K42" i="5"/>
  <c r="Q77" i="5"/>
  <c r="M62" i="5"/>
  <c r="W60" i="5"/>
  <c r="AT11" i="5"/>
  <c r="U76" i="5"/>
  <c r="V54" i="5"/>
  <c r="AP11" i="5"/>
  <c r="AM40" i="5"/>
  <c r="AQ14" i="5"/>
  <c r="AL39" i="5"/>
  <c r="V57" i="5"/>
  <c r="U59" i="5"/>
  <c r="AW23" i="5"/>
  <c r="X42" i="5"/>
  <c r="AW46" i="5"/>
  <c r="N59" i="5"/>
  <c r="O25" i="5"/>
  <c r="O11" i="5"/>
  <c r="AL24" i="5"/>
  <c r="T42" i="5"/>
  <c r="AI17" i="5"/>
  <c r="W22" i="5"/>
  <c r="AT53" i="5"/>
  <c r="X16" i="5"/>
  <c r="S28" i="5"/>
  <c r="L13" i="5"/>
  <c r="AI48" i="5"/>
  <c r="V6" i="5"/>
  <c r="K16" i="5"/>
  <c r="U17" i="5"/>
  <c r="AU8" i="5"/>
  <c r="D41" i="5"/>
  <c r="AZ14" i="5"/>
  <c r="I29" i="5"/>
  <c r="W28" i="5"/>
  <c r="O48" i="5"/>
  <c r="AS28" i="5"/>
  <c r="M27" i="5"/>
  <c r="AS41" i="5"/>
  <c r="I20" i="5"/>
  <c r="V7" i="5"/>
  <c r="AV6" i="5"/>
  <c r="Y96" i="5"/>
  <c r="T7" i="5"/>
  <c r="U22" i="5"/>
  <c r="N28" i="5"/>
  <c r="R57" i="5"/>
  <c r="AN17" i="5"/>
  <c r="X48" i="5"/>
  <c r="Y39" i="5"/>
  <c r="AV26" i="5"/>
  <c r="P6" i="5"/>
  <c r="AX47" i="5"/>
  <c r="T14" i="5"/>
  <c r="V52" i="5"/>
  <c r="M15" i="5"/>
  <c r="L89" i="5"/>
  <c r="AL15" i="5"/>
  <c r="K61" i="5"/>
  <c r="Y54" i="5"/>
  <c r="T18" i="5"/>
  <c r="W57" i="5"/>
  <c r="M45" i="5"/>
  <c r="AN28" i="5"/>
  <c r="AK22" i="5"/>
  <c r="N49" i="5"/>
  <c r="AY24" i="5"/>
  <c r="W25" i="5"/>
  <c r="V21" i="5"/>
  <c r="H12" i="5"/>
  <c r="W53" i="5"/>
  <c r="H19" i="5"/>
  <c r="AI8" i="5"/>
  <c r="AP19" i="5"/>
  <c r="AZ12" i="5"/>
  <c r="AT23" i="5"/>
  <c r="Z89" i="5"/>
  <c r="AU45" i="5"/>
  <c r="AF11" i="5"/>
  <c r="AN6" i="5"/>
  <c r="AU11" i="5"/>
  <c r="AR9" i="5"/>
  <c r="AR13" i="5"/>
  <c r="AX22" i="5"/>
  <c r="W17" i="5"/>
  <c r="AP16" i="5"/>
  <c r="L40" i="5"/>
  <c r="M20" i="5"/>
  <c r="AN27" i="5"/>
  <c r="AP15" i="5"/>
  <c r="V18" i="5"/>
  <c r="S11" i="5"/>
  <c r="L21" i="5"/>
  <c r="AM6" i="5"/>
  <c r="M24" i="5"/>
  <c r="AY11" i="5"/>
  <c r="O61" i="5"/>
  <c r="AT43" i="5"/>
  <c r="AZ56" i="5"/>
  <c r="O47" i="5"/>
  <c r="AX23" i="5"/>
  <c r="M13" i="5"/>
  <c r="M29" i="5"/>
  <c r="U7" i="5"/>
  <c r="R22" i="5"/>
  <c r="Q15" i="5"/>
  <c r="U13" i="5"/>
  <c r="AW15" i="5"/>
  <c r="H27" i="5"/>
  <c r="V23" i="5"/>
  <c r="Z97" i="5"/>
  <c r="S62" i="5"/>
  <c r="J39" i="5"/>
  <c r="T10" i="5"/>
  <c r="AW24" i="5"/>
  <c r="W7" i="5"/>
  <c r="AK10" i="5"/>
  <c r="P10" i="5"/>
  <c r="Y12" i="5"/>
  <c r="L19" i="5"/>
  <c r="Q13" i="5"/>
  <c r="P18" i="5"/>
  <c r="V20" i="5"/>
  <c r="Q11" i="5"/>
  <c r="AN25" i="5"/>
  <c r="AQ47" i="5"/>
  <c r="AJ17" i="5"/>
  <c r="AW14" i="5"/>
  <c r="N53" i="5"/>
  <c r="AW49" i="5"/>
  <c r="AN14" i="5"/>
  <c r="AT44" i="5"/>
  <c r="AV7" i="5"/>
  <c r="T9" i="5"/>
  <c r="AT16" i="5"/>
  <c r="AQ20" i="5"/>
  <c r="AX16" i="5"/>
  <c r="Q16" i="5"/>
  <c r="AY20" i="5"/>
  <c r="V47" i="5"/>
  <c r="F17" i="5"/>
  <c r="G15" i="5"/>
  <c r="AM44" i="5"/>
  <c r="P48" i="5"/>
  <c r="V42" i="5"/>
  <c r="X56" i="5"/>
  <c r="Q52" i="5"/>
  <c r="S51" i="5"/>
  <c r="O40" i="5"/>
  <c r="E11" i="5"/>
  <c r="AS85" i="5"/>
  <c r="K41" i="5"/>
  <c r="G39" i="5"/>
  <c r="O76" i="5"/>
  <c r="AU77" i="5"/>
  <c r="O84" i="5"/>
  <c r="U80" i="5"/>
  <c r="L77" i="5"/>
  <c r="AO61" i="5"/>
  <c r="N41" i="5"/>
  <c r="I42" i="5"/>
  <c r="AG41" i="5"/>
  <c r="AL85" i="5"/>
  <c r="M41" i="5"/>
  <c r="F41" i="5"/>
  <c r="R16" i="5"/>
  <c r="V101" i="5"/>
  <c r="M52" i="5"/>
  <c r="X10" i="5"/>
  <c r="Q100" i="5"/>
  <c r="S21" i="5"/>
  <c r="AM14" i="5"/>
  <c r="W47" i="5"/>
  <c r="L42" i="5"/>
  <c r="AR23" i="5"/>
  <c r="AT20" i="5"/>
  <c r="AF42" i="5"/>
  <c r="L39" i="5"/>
  <c r="T12" i="5"/>
  <c r="U26" i="5"/>
  <c r="X45" i="5"/>
  <c r="M47" i="5"/>
  <c r="O9" i="5"/>
  <c r="N25" i="5"/>
  <c r="AT109" i="5"/>
  <c r="AY26" i="5"/>
  <c r="W9" i="5"/>
  <c r="AZ9" i="5"/>
  <c r="Z84" i="5"/>
  <c r="I23" i="5"/>
  <c r="M12" i="5"/>
  <c r="O26" i="5"/>
  <c r="AV16" i="5"/>
  <c r="J27" i="5"/>
  <c r="J42" i="5"/>
  <c r="AT14" i="5"/>
  <c r="X43" i="5"/>
  <c r="AR46" i="5"/>
  <c r="AH7" i="5"/>
  <c r="X22" i="5"/>
  <c r="H84" i="5"/>
  <c r="U6" i="5"/>
  <c r="L17" i="5"/>
  <c r="W12" i="5"/>
  <c r="AI105" i="5"/>
  <c r="AX14" i="5"/>
  <c r="G13" i="5"/>
  <c r="R17" i="5"/>
  <c r="I54" i="5"/>
  <c r="AP14" i="5"/>
  <c r="AY62" i="5"/>
  <c r="Q51" i="5"/>
  <c r="M43" i="5"/>
  <c r="Y23" i="5"/>
  <c r="AX42" i="5"/>
  <c r="M39" i="5"/>
  <c r="AV28" i="5"/>
  <c r="AY88" i="5"/>
  <c r="AL57" i="5"/>
  <c r="AK89" i="5"/>
  <c r="AN97" i="5"/>
  <c r="M96" i="5"/>
  <c r="Z80" i="5"/>
  <c r="I77" i="5"/>
  <c r="AJ50" i="5"/>
  <c r="F15" i="5"/>
  <c r="AL62" i="5"/>
  <c r="I40" i="5"/>
  <c r="AZ29" i="5"/>
  <c r="X24" i="5"/>
  <c r="U58" i="5"/>
  <c r="AP9" i="5"/>
  <c r="Q58" i="5"/>
  <c r="R9" i="5"/>
  <c r="J50" i="5"/>
  <c r="K40" i="5"/>
  <c r="AL6" i="5"/>
  <c r="K20" i="5"/>
  <c r="V46" i="5"/>
  <c r="AX28" i="5"/>
  <c r="R7" i="5"/>
  <c r="AR16" i="5"/>
  <c r="P49" i="5"/>
  <c r="AM21" i="5"/>
  <c r="AS19" i="5"/>
  <c r="AR25" i="5"/>
  <c r="AK27" i="5"/>
  <c r="R8" i="5"/>
  <c r="H45" i="5"/>
  <c r="U10" i="5"/>
  <c r="AM12" i="5"/>
  <c r="I19" i="5"/>
  <c r="N42" i="5"/>
  <c r="X8" i="5"/>
  <c r="AP6" i="5"/>
  <c r="L7" i="5"/>
  <c r="AK56" i="5"/>
  <c r="L11" i="5"/>
  <c r="I6" i="5"/>
  <c r="L20" i="5"/>
  <c r="L9" i="5"/>
  <c r="AP20" i="5"/>
  <c r="AV25" i="5"/>
  <c r="AZ26" i="5"/>
  <c r="AP50" i="5"/>
  <c r="S26" i="5"/>
  <c r="T13" i="5"/>
  <c r="K6" i="5"/>
  <c r="R76" i="5"/>
  <c r="K24" i="5"/>
  <c r="S18" i="5"/>
  <c r="G23" i="5"/>
  <c r="N60" i="5"/>
  <c r="AZ17" i="5"/>
  <c r="AK6" i="5"/>
  <c r="O29" i="5"/>
  <c r="AO29" i="5"/>
  <c r="U9" i="5"/>
  <c r="L27" i="5"/>
  <c r="W13" i="5"/>
  <c r="AP28" i="5"/>
  <c r="W46" i="5"/>
  <c r="I10" i="5"/>
  <c r="AQ49" i="5"/>
  <c r="Y43" i="5"/>
  <c r="T17" i="5"/>
  <c r="S6" i="5"/>
  <c r="AS48" i="5"/>
  <c r="AL17" i="5"/>
  <c r="AN9" i="5"/>
  <c r="AU9" i="5"/>
  <c r="AI13" i="5"/>
  <c r="M50" i="5"/>
  <c r="AQ22" i="5"/>
  <c r="X49" i="5"/>
  <c r="N39" i="5"/>
  <c r="J19" i="5"/>
  <c r="AV11" i="5"/>
  <c r="R29" i="5"/>
  <c r="K17" i="5"/>
  <c r="D10" i="5"/>
  <c r="N20" i="5"/>
  <c r="Y9" i="5"/>
  <c r="P47" i="5"/>
  <c r="V28" i="5"/>
  <c r="W55" i="5"/>
  <c r="F6" i="5"/>
  <c r="X57" i="5"/>
  <c r="S42" i="5"/>
  <c r="AF7" i="5"/>
  <c r="K8" i="5"/>
  <c r="AO8" i="5"/>
  <c r="O17" i="5"/>
  <c r="L8" i="5"/>
  <c r="P22" i="5"/>
  <c r="X21" i="5"/>
  <c r="O7" i="5"/>
  <c r="AS9" i="5"/>
  <c r="G45" i="5"/>
  <c r="AJ42" i="5"/>
  <c r="AZ54" i="5"/>
  <c r="Q7" i="5"/>
  <c r="AX15" i="5"/>
  <c r="AU15" i="5"/>
  <c r="T27" i="5"/>
  <c r="J52" i="5"/>
  <c r="L29" i="5"/>
  <c r="AQ13" i="5"/>
  <c r="U18" i="5"/>
  <c r="AO11" i="5"/>
  <c r="N13" i="5"/>
  <c r="J9" i="5"/>
  <c r="T29" i="5"/>
  <c r="M14" i="5"/>
  <c r="L14" i="5"/>
  <c r="Q28" i="5"/>
  <c r="AJ11" i="5"/>
  <c r="AS11" i="5"/>
  <c r="AS6" i="5"/>
  <c r="AX17" i="5"/>
  <c r="S29" i="5"/>
  <c r="P25" i="5"/>
  <c r="I13" i="5"/>
  <c r="AI6" i="5"/>
  <c r="AZ60" i="5"/>
  <c r="Q22" i="5"/>
  <c r="AZ13" i="5"/>
  <c r="H10" i="5"/>
  <c r="AF12" i="5"/>
  <c r="Y29" i="5"/>
  <c r="H39" i="5"/>
  <c r="S46" i="5"/>
  <c r="G11" i="5"/>
  <c r="P14" i="5"/>
  <c r="T15" i="5"/>
  <c r="J10" i="5"/>
  <c r="W62" i="5"/>
  <c r="O46" i="5"/>
  <c r="T55" i="5"/>
  <c r="X19" i="5"/>
  <c r="AV14" i="5"/>
  <c r="I18" i="5"/>
  <c r="AX100" i="5"/>
  <c r="L18" i="5"/>
  <c r="M8" i="5"/>
  <c r="P28" i="5"/>
  <c r="BA104" i="5"/>
  <c r="S9" i="5"/>
  <c r="AI9" i="5"/>
  <c r="J21" i="5"/>
  <c r="I15" i="5"/>
  <c r="N15" i="5"/>
  <c r="V76" i="5"/>
  <c r="AP56" i="5"/>
  <c r="AP41" i="5"/>
  <c r="M21" i="5"/>
  <c r="AH48" i="5"/>
  <c r="L57" i="5"/>
  <c r="Y41" i="5"/>
  <c r="AU109" i="5"/>
  <c r="K81" i="5"/>
  <c r="AS101" i="5"/>
  <c r="K88" i="5"/>
  <c r="AJ100" i="5"/>
  <c r="X109" i="5"/>
  <c r="AW39" i="5"/>
  <c r="R61" i="5"/>
  <c r="AN13" i="5"/>
  <c r="G89" i="5"/>
  <c r="X62" i="5"/>
  <c r="Y40" i="5"/>
  <c r="I26" i="5"/>
  <c r="AT57" i="5"/>
  <c r="O39" i="5"/>
  <c r="AO14" i="5"/>
  <c r="AK19" i="5"/>
  <c r="AQ8" i="5"/>
  <c r="AK43" i="5"/>
  <c r="L12" i="5"/>
  <c r="J8" i="5"/>
  <c r="AV13" i="5"/>
  <c r="X59" i="5"/>
  <c r="T44" i="5"/>
  <c r="AV27" i="5"/>
  <c r="AY40" i="5"/>
  <c r="S52" i="5"/>
  <c r="S12" i="5"/>
  <c r="V45" i="5"/>
  <c r="X55" i="5"/>
  <c r="AY18" i="5"/>
  <c r="U51" i="5"/>
  <c r="U28" i="5"/>
  <c r="N10" i="5"/>
  <c r="S15" i="5"/>
  <c r="AJ41" i="5"/>
  <c r="L26" i="5"/>
  <c r="O14" i="5"/>
  <c r="AX20" i="5"/>
  <c r="Q85" i="5"/>
  <c r="AZ10" i="5"/>
  <c r="E12" i="5"/>
  <c r="S7" i="5"/>
  <c r="AN26" i="5"/>
  <c r="R41" i="5"/>
  <c r="M55" i="5"/>
  <c r="S8" i="5"/>
  <c r="S49" i="5"/>
  <c r="Q8" i="5"/>
  <c r="AZ25" i="5"/>
  <c r="X29" i="5"/>
  <c r="AV22" i="5"/>
  <c r="U20" i="5"/>
  <c r="N22" i="5"/>
  <c r="M7" i="5"/>
  <c r="T62" i="5"/>
  <c r="I11" i="5"/>
  <c r="AP44" i="5"/>
  <c r="AL41" i="5"/>
  <c r="AH12" i="5"/>
  <c r="AK52" i="5"/>
  <c r="AR39" i="5"/>
  <c r="V60" i="5"/>
  <c r="AM104" i="5"/>
  <c r="AS81" i="5"/>
  <c r="AY97" i="5"/>
  <c r="AZ47" i="5"/>
  <c r="J85" i="5"/>
  <c r="V81" i="5"/>
  <c r="Q108" i="5"/>
  <c r="AJ10" i="5"/>
  <c r="AP7" i="5"/>
  <c r="N21" i="5"/>
  <c r="AX39" i="5"/>
  <c r="P61" i="5"/>
  <c r="AO16" i="5"/>
  <c r="J61" i="5"/>
  <c r="J58" i="5"/>
  <c r="X25" i="5"/>
  <c r="S89" i="5"/>
  <c r="Q17" i="5"/>
  <c r="AY21" i="5"/>
  <c r="F10" i="5"/>
  <c r="AJ96" i="5"/>
  <c r="G7" i="5"/>
  <c r="Q23" i="5"/>
  <c r="R18" i="5"/>
  <c r="X6" i="5"/>
  <c r="H48" i="5"/>
  <c r="AN11" i="5"/>
  <c r="I27" i="5"/>
  <c r="W18" i="5"/>
  <c r="P27" i="5"/>
  <c r="AK25" i="5"/>
  <c r="AU7" i="5"/>
  <c r="AY59" i="5"/>
  <c r="AV23" i="5"/>
  <c r="Y47" i="5"/>
  <c r="AS45" i="5"/>
  <c r="H42" i="5"/>
  <c r="G84" i="5"/>
  <c r="T52" i="5"/>
  <c r="S57" i="5"/>
  <c r="AX41" i="5"/>
  <c r="J28" i="5"/>
  <c r="K9" i="5"/>
  <c r="AT52" i="5"/>
  <c r="AS22" i="5"/>
  <c r="K21" i="5"/>
  <c r="AY16" i="5"/>
  <c r="T54" i="5"/>
  <c r="AI18" i="5"/>
  <c r="R40" i="5"/>
  <c r="AU24" i="5"/>
  <c r="R28" i="5"/>
  <c r="AN46" i="5"/>
  <c r="K45" i="5"/>
  <c r="AJ14" i="5"/>
  <c r="AV46" i="5"/>
  <c r="Y60" i="5"/>
  <c r="Q6" i="5"/>
  <c r="G6" i="5"/>
  <c r="U16" i="5"/>
  <c r="H24" i="5"/>
  <c r="AT6" i="5"/>
  <c r="AS49" i="5"/>
  <c r="Y53" i="5"/>
  <c r="U55" i="5"/>
  <c r="AH8" i="5"/>
  <c r="AS7" i="5"/>
  <c r="Q49" i="5"/>
  <c r="G41" i="5"/>
  <c r="Y22" i="5"/>
  <c r="AQ21" i="5"/>
  <c r="O42" i="5"/>
  <c r="N12" i="5"/>
  <c r="AU26" i="5"/>
  <c r="K10" i="5"/>
  <c r="R44" i="5"/>
  <c r="AQ27" i="5"/>
  <c r="AO13" i="5"/>
  <c r="AY28" i="5"/>
  <c r="AQ6" i="5"/>
  <c r="AT27" i="5"/>
  <c r="P7" i="5"/>
  <c r="AS58" i="5"/>
  <c r="AJ48" i="5"/>
  <c r="G9" i="5"/>
  <c r="N26" i="5"/>
  <c r="G21" i="5"/>
  <c r="AZ6" i="5"/>
  <c r="U15" i="5"/>
  <c r="AQ18" i="5"/>
  <c r="R26" i="5"/>
  <c r="AJ49" i="5"/>
  <c r="AW17" i="5"/>
  <c r="R24" i="5"/>
  <c r="AW13" i="5"/>
  <c r="AU18" i="5"/>
  <c r="Y14" i="5"/>
  <c r="W23" i="5"/>
  <c r="AT12" i="5"/>
  <c r="H21" i="5"/>
  <c r="AE8" i="5"/>
  <c r="H13" i="5"/>
  <c r="I24" i="5"/>
  <c r="P9" i="5"/>
  <c r="K27" i="5"/>
  <c r="AY17" i="5"/>
  <c r="AV8" i="5"/>
  <c r="H18" i="5"/>
  <c r="J12" i="5"/>
  <c r="J14" i="5"/>
  <c r="M18" i="5"/>
  <c r="H20" i="5"/>
  <c r="O27" i="5"/>
  <c r="I28" i="5"/>
  <c r="U25" i="5"/>
  <c r="U42" i="5"/>
  <c r="AP10" i="5"/>
  <c r="L28" i="5"/>
  <c r="T28" i="5"/>
  <c r="AX50" i="5"/>
  <c r="S77" i="5"/>
  <c r="V59" i="5"/>
  <c r="K29" i="5"/>
  <c r="AN48" i="5"/>
  <c r="H8" i="5"/>
  <c r="T21" i="5"/>
  <c r="K11" i="5"/>
  <c r="X7" i="5"/>
  <c r="AR18" i="5"/>
  <c r="H104" i="5"/>
  <c r="AV39" i="5"/>
  <c r="H40" i="5"/>
  <c r="F16" i="5"/>
  <c r="AO18" i="5"/>
  <c r="P51" i="5"/>
  <c r="S13" i="5"/>
  <c r="P23" i="5"/>
  <c r="X23" i="5"/>
  <c r="G97" i="5"/>
  <c r="I9" i="5"/>
  <c r="AQ17" i="5"/>
  <c r="I16" i="5"/>
  <c r="Y48" i="5"/>
  <c r="R27" i="5"/>
  <c r="AX27" i="5"/>
  <c r="S25" i="5"/>
  <c r="AQ44" i="5"/>
  <c r="M26" i="5"/>
  <c r="O10" i="5"/>
  <c r="AT13" i="5"/>
  <c r="R85" i="5"/>
  <c r="H23" i="5"/>
  <c r="V13" i="5"/>
  <c r="T25" i="5"/>
  <c r="AS43" i="5"/>
  <c r="Q27" i="5"/>
  <c r="J100" i="5"/>
  <c r="Q45" i="5"/>
  <c r="N46" i="5"/>
  <c r="AI15" i="5"/>
  <c r="AK53" i="5"/>
  <c r="G40" i="5"/>
  <c r="AM29" i="5"/>
  <c r="AS80" i="5"/>
  <c r="AM81" i="5"/>
  <c r="L85" i="5"/>
  <c r="T85" i="5"/>
  <c r="G76" i="5"/>
  <c r="Z104" i="5"/>
  <c r="L45" i="5"/>
  <c r="X39" i="5"/>
  <c r="P16" i="5"/>
  <c r="AR59" i="5"/>
  <c r="K43" i="5"/>
  <c r="T39" i="5"/>
  <c r="AN8" i="5"/>
  <c r="AV40" i="5"/>
  <c r="W27" i="5"/>
  <c r="X17" i="5"/>
  <c r="AM25" i="5"/>
  <c r="W11" i="5"/>
  <c r="AL9" i="5"/>
  <c r="AY96" i="5"/>
  <c r="V26" i="5"/>
  <c r="N9" i="5"/>
  <c r="AH6" i="5"/>
  <c r="Y17" i="5"/>
  <c r="O13" i="5"/>
  <c r="Q47" i="5"/>
  <c r="AN21" i="5"/>
  <c r="AW53" i="5"/>
  <c r="AO40" i="5"/>
  <c r="U48" i="5"/>
  <c r="W21" i="5"/>
  <c r="R53" i="5"/>
  <c r="AU25" i="5"/>
  <c r="AS10" i="5"/>
  <c r="AU20" i="5"/>
  <c r="O62" i="5"/>
  <c r="AJ16" i="5"/>
  <c r="AX12" i="5"/>
  <c r="K55" i="5"/>
  <c r="AP17" i="5"/>
  <c r="K13" i="5"/>
  <c r="M19" i="5"/>
  <c r="L55" i="5"/>
  <c r="M44" i="5"/>
  <c r="AK7" i="5"/>
  <c r="AJ19" i="5"/>
  <c r="AX25" i="5"/>
  <c r="P46" i="5"/>
  <c r="AY10" i="5"/>
  <c r="U56" i="5"/>
  <c r="AN22" i="5"/>
  <c r="AN15" i="5"/>
  <c r="AI42" i="5"/>
  <c r="P43" i="5"/>
  <c r="X50" i="5"/>
  <c r="R59" i="5"/>
  <c r="E13" i="5"/>
  <c r="R49" i="5"/>
  <c r="O50" i="5"/>
  <c r="AY50" i="5"/>
  <c r="Q42" i="5"/>
  <c r="J43" i="5"/>
  <c r="AJ29" i="5"/>
  <c r="AJ101" i="5"/>
  <c r="N109" i="5"/>
  <c r="AU97" i="5"/>
  <c r="AL76" i="5"/>
  <c r="X101" i="5"/>
  <c r="Y84" i="5"/>
  <c r="L84" i="5"/>
  <c r="AW59" i="5"/>
  <c r="V62" i="5"/>
  <c r="L47" i="5"/>
  <c r="L44" i="5"/>
  <c r="K39" i="5"/>
  <c r="P60" i="5"/>
  <c r="J44" i="5"/>
  <c r="X47" i="5"/>
  <c r="H22" i="5"/>
  <c r="AQ48" i="5"/>
  <c r="W29" i="5"/>
  <c r="Q14" i="5"/>
  <c r="N27" i="5"/>
  <c r="AS50" i="5"/>
  <c r="Q9" i="5"/>
  <c r="AS8" i="5"/>
  <c r="H28" i="5"/>
  <c r="P62" i="5"/>
  <c r="G18" i="5"/>
  <c r="V15" i="5"/>
  <c r="S23" i="5"/>
  <c r="AZ7" i="5"/>
  <c r="S50" i="5"/>
  <c r="AU12" i="5"/>
  <c r="X46" i="5"/>
  <c r="Q24" i="5"/>
  <c r="W43" i="5"/>
  <c r="AU29" i="5"/>
  <c r="D9" i="5"/>
  <c r="R11" i="5"/>
  <c r="R46" i="5"/>
  <c r="AO23" i="5"/>
  <c r="AZ16" i="5"/>
  <c r="Y49" i="5"/>
  <c r="H43" i="5"/>
  <c r="AF10" i="5"/>
  <c r="N18" i="5"/>
  <c r="M28" i="5"/>
  <c r="AU21" i="5"/>
  <c r="S40" i="5"/>
  <c r="AI22" i="5"/>
  <c r="AY13" i="5"/>
  <c r="AK20" i="5"/>
  <c r="K23" i="5"/>
  <c r="AE9" i="5"/>
  <c r="M40" i="5"/>
  <c r="AZ19" i="5"/>
  <c r="F13" i="5"/>
  <c r="V29" i="5"/>
  <c r="S24" i="5"/>
  <c r="AT19" i="5"/>
  <c r="O53" i="5"/>
  <c r="AU13" i="5"/>
  <c r="AK24" i="5"/>
  <c r="AE10" i="5"/>
  <c r="R51" i="5"/>
  <c r="I41" i="5"/>
  <c r="AW26" i="5"/>
  <c r="AZ11" i="5"/>
  <c r="AV48" i="5"/>
  <c r="AP24" i="5"/>
  <c r="AW27" i="5"/>
  <c r="AW21" i="5"/>
  <c r="J25" i="5"/>
  <c r="W101" i="5"/>
  <c r="L43" i="5"/>
  <c r="AL29" i="5"/>
  <c r="I7" i="5"/>
  <c r="K15" i="5"/>
  <c r="J49" i="5"/>
  <c r="AL18" i="5"/>
  <c r="V16" i="5"/>
  <c r="D6" i="5"/>
  <c r="T26" i="5"/>
  <c r="AL19" i="5"/>
  <c r="H9" i="5"/>
  <c r="Y25" i="5"/>
  <c r="AQ9" i="5"/>
  <c r="Q18" i="5"/>
  <c r="AO9" i="5"/>
  <c r="N43" i="5"/>
  <c r="AT29" i="5"/>
  <c r="AM23" i="5"/>
  <c r="AL16" i="5"/>
  <c r="O41" i="5"/>
  <c r="G17" i="5"/>
  <c r="P15" i="5"/>
  <c r="W48" i="5"/>
  <c r="D8" i="5"/>
  <c r="AL26" i="5"/>
  <c r="AX13" i="5"/>
  <c r="I8" i="5"/>
  <c r="H50" i="5"/>
  <c r="I17" i="5"/>
  <c r="S14" i="5"/>
  <c r="V9" i="5"/>
  <c r="S17" i="5"/>
  <c r="O16" i="5"/>
  <c r="O55" i="5"/>
  <c r="L6" i="5"/>
  <c r="P12" i="5"/>
  <c r="Y6" i="5"/>
  <c r="S20" i="5"/>
  <c r="F12" i="5"/>
  <c r="L50" i="5"/>
  <c r="AM42" i="5"/>
  <c r="AQ85" i="5"/>
  <c r="Y8" i="5"/>
  <c r="AS20" i="5"/>
  <c r="O56" i="5"/>
  <c r="AN20" i="5"/>
  <c r="P11" i="5"/>
  <c r="AH11" i="5"/>
  <c r="V51" i="5"/>
  <c r="O57" i="5"/>
  <c r="AT40" i="5"/>
  <c r="N52" i="5"/>
  <c r="AO20" i="5"/>
  <c r="AU47" i="5"/>
  <c r="R58" i="5"/>
  <c r="G12" i="5"/>
  <c r="O28" i="5"/>
  <c r="L25" i="5"/>
  <c r="G14" i="5"/>
  <c r="P21" i="5"/>
  <c r="M11" i="5"/>
  <c r="U21" i="8" l="1"/>
  <c r="D27" i="8" s="1"/>
  <c r="G32" i="8" s="1"/>
  <c r="U23" i="8"/>
  <c r="D23" i="8"/>
  <c r="D29" i="8" s="1"/>
  <c r="AD15" i="8"/>
  <c r="AD27" i="8" s="1"/>
  <c r="AD26" i="8"/>
  <c r="D34" i="8" l="1"/>
  <c r="D32" i="8"/>
  <c r="H27" i="8"/>
</calcChain>
</file>

<file path=xl/sharedStrings.xml><?xml version="1.0" encoding="utf-8"?>
<sst xmlns="http://schemas.openxmlformats.org/spreadsheetml/2006/main" count="635" uniqueCount="116">
  <si>
    <t>Tails</t>
  </si>
  <si>
    <t>A</t>
  </si>
  <si>
    <t>B</t>
  </si>
  <si>
    <t>=</t>
  </si>
  <si>
    <t>runs</t>
  </si>
  <si>
    <t>Alpha:</t>
  </si>
  <si>
    <t>Tails:</t>
  </si>
  <si>
    <t>n</t>
  </si>
  <si>
    <t xml:space="preserve">Larger sample </t>
  </si>
  <si>
    <t>Larger sample</t>
  </si>
  <si>
    <t>Smaller sample</t>
  </si>
  <si>
    <t>One sample runs test for randomness</t>
  </si>
  <si>
    <t>‒</t>
  </si>
  <si>
    <t>Larger sample size:</t>
  </si>
  <si>
    <t>Smaller sample size:</t>
  </si>
  <si>
    <t>Number of runs:</t>
  </si>
  <si>
    <t>Mean:</t>
  </si>
  <si>
    <t>sd</t>
  </si>
  <si>
    <t>2n1n2</t>
  </si>
  <si>
    <t>n1+n2</t>
  </si>
  <si>
    <t>z =</t>
  </si>
  <si>
    <t>one tail p</t>
  </si>
  <si>
    <t>two tail p</t>
  </si>
  <si>
    <t>Effect size:</t>
  </si>
  <si>
    <t>r =</t>
  </si>
  <si>
    <t>One-sample runs test for randomness</t>
  </si>
  <si>
    <t>RESULTS</t>
  </si>
  <si>
    <t>Lower</t>
  </si>
  <si>
    <t>Upper</t>
  </si>
  <si>
    <t>Lower:</t>
  </si>
  <si>
    <t>Upper:</t>
  </si>
  <si>
    <t xml:space="preserve">Alpha </t>
  </si>
  <si>
    <t>Runs test for randomness: equal sample sizes</t>
  </si>
  <si>
    <t>Larger number</t>
  </si>
  <si>
    <t>Smaller number</t>
  </si>
  <si>
    <t>Sample size</t>
  </si>
  <si>
    <t>Probability</t>
  </si>
  <si>
    <t>smaller sample</t>
  </si>
  <si>
    <t>z score</t>
  </si>
  <si>
    <t>effect size r</t>
  </si>
  <si>
    <t>calculations</t>
  </si>
  <si>
    <t>Results</t>
  </si>
  <si>
    <t>Enter data here</t>
  </si>
  <si>
    <r>
      <t>One tail</t>
    </r>
    <r>
      <rPr>
        <i/>
        <sz val="16"/>
        <color theme="1"/>
        <rFont val="Calibri"/>
        <family val="2"/>
        <scheme val="minor"/>
      </rPr>
      <t xml:space="preserve"> p</t>
    </r>
    <r>
      <rPr>
        <sz val="16"/>
        <color theme="1"/>
        <rFont val="Calibri"/>
        <family val="2"/>
        <scheme val="minor"/>
      </rPr>
      <t xml:space="preserve"> =</t>
    </r>
  </si>
  <si>
    <r>
      <t xml:space="preserve">Two tail </t>
    </r>
    <r>
      <rPr>
        <i/>
        <sz val="16"/>
        <color theme="1"/>
        <rFont val="Calibri"/>
        <family val="2"/>
        <scheme val="minor"/>
      </rPr>
      <t>p</t>
    </r>
    <r>
      <rPr>
        <sz val="16"/>
        <color theme="1"/>
        <rFont val="Calibri"/>
        <family val="2"/>
        <scheme val="minor"/>
      </rPr>
      <t xml:space="preserve"> =</t>
    </r>
  </si>
  <si>
    <t>as fraction</t>
  </si>
  <si>
    <t>Binomial test calculator</t>
  </si>
  <si>
    <t>used in the calculation</t>
  </si>
  <si>
    <t>F</t>
  </si>
  <si>
    <t>Observed frequencies:</t>
  </si>
  <si>
    <t>Expected frequencies</t>
  </si>
  <si>
    <t>Expected proportions</t>
  </si>
  <si>
    <t>C</t>
  </si>
  <si>
    <t>Sum</t>
  </si>
  <si>
    <t>D</t>
  </si>
  <si>
    <t>E</t>
  </si>
  <si>
    <t>G</t>
  </si>
  <si>
    <t>H</t>
  </si>
  <si>
    <t>proportions as frequencies</t>
  </si>
  <si>
    <t>I</t>
  </si>
  <si>
    <t>J</t>
  </si>
  <si>
    <t>Count</t>
  </si>
  <si>
    <t>components</t>
  </si>
  <si>
    <t>running sum</t>
  </si>
  <si>
    <t xml:space="preserve">Chi square value </t>
  </si>
  <si>
    <t>count</t>
  </si>
  <si>
    <t>Degrees of freedom</t>
  </si>
  <si>
    <t>Cramer's v (effect size)</t>
  </si>
  <si>
    <t>Chi squared statistic:</t>
  </si>
  <si>
    <t>Chi dist funtion</t>
  </si>
  <si>
    <t xml:space="preserve">Ignore zero entries after your data finish. </t>
  </si>
  <si>
    <r>
      <rPr>
        <sz val="14"/>
        <color theme="1"/>
        <rFont val="Calibri"/>
        <family val="2"/>
        <scheme val="minor"/>
      </rPr>
      <t>Check the assumptions:</t>
    </r>
    <r>
      <rPr>
        <sz val="11"/>
        <color theme="1"/>
        <rFont val="Calibri"/>
        <family val="2"/>
        <scheme val="minor"/>
      </rPr>
      <t xml:space="preserve"> </t>
    </r>
  </si>
  <si>
    <t>Significant at p&lt;0.05?</t>
  </si>
  <si>
    <t>Significant at p&lt;0.01?</t>
  </si>
  <si>
    <t>Warnings:</t>
  </si>
  <si>
    <t xml:space="preserve">Enter your observed frequencies as counts (not percentages) and the expected values as EITHER frequencies or proportions. If using proportions you can enter  a fraction preceeded by an equals sign (e.g. for thirds enter =1/3 not 0.33). Only enter values for the number of categories for which you have data. Do not fill the remaining categories with zero values. Check the assumptions for size of expected values. </t>
  </si>
  <si>
    <t>None of these values should be &lt;1 and no more than 20% less than 5</t>
  </si>
  <si>
    <t xml:space="preserve">n </t>
  </si>
  <si>
    <t>p = 0.05</t>
  </si>
  <si>
    <t>p = 0.01</t>
  </si>
  <si>
    <t>Critical values of D for the Kolmogorov-Smirnov one-sample test</t>
  </si>
  <si>
    <t>Two-tail</t>
  </si>
  <si>
    <t>One-tail tests</t>
  </si>
  <si>
    <t>Two-tail tests</t>
  </si>
  <si>
    <t>Enter data</t>
  </si>
  <si>
    <t>Runs</t>
  </si>
  <si>
    <t>Group 1</t>
  </si>
  <si>
    <t>Group 2</t>
  </si>
  <si>
    <t>Median</t>
  </si>
  <si>
    <t>higher</t>
  </si>
  <si>
    <t>lower</t>
  </si>
  <si>
    <t>fixzero</t>
  </si>
  <si>
    <t>make2</t>
  </si>
  <si>
    <t>working</t>
  </si>
  <si>
    <t>Effect size r =</t>
  </si>
  <si>
    <t>Enter data below</t>
  </si>
  <si>
    <t>Name of first group:</t>
  </si>
  <si>
    <t>name 1</t>
  </si>
  <si>
    <t>name 2</t>
  </si>
  <si>
    <t>numbers</t>
  </si>
  <si>
    <t>Name of second group:</t>
  </si>
  <si>
    <t>yes</t>
  </si>
  <si>
    <t>no</t>
  </si>
  <si>
    <t>as decimal fraction</t>
  </si>
  <si>
    <t>Probability of 'success'</t>
  </si>
  <si>
    <t>For the sign test enter 0.5</t>
  </si>
  <si>
    <t>Odds ratio</t>
  </si>
  <si>
    <t>Odds ratio (only if p = 0.05)</t>
  </si>
  <si>
    <t>df</t>
  </si>
  <si>
    <t>2-tail probability</t>
  </si>
  <si>
    <t>Chi square critical values</t>
  </si>
  <si>
    <t>Two-tail probability</t>
  </si>
  <si>
    <t>2 tail</t>
  </si>
  <si>
    <t>1 tail</t>
  </si>
  <si>
    <t>Sign test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</si>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</sst>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0000"/>
    <numFmt numFmtId="166" formatCode="0.0000000000"/>
  </numFmts>
  <fonts count="11" x14ac:knownFonts="1">
    <font>
      <sz val="11"/>
      <color theme="1"/>
      <name val="Calibri"/>
      <family val="2"/>
      <scheme val="minor"/>
    </font>
    <font>
      <b/>
      <sz val="11"/>
      <color theme="1"/>
      <name val="Calibri"/>
      <family val="2"/>
      <scheme val="minor"/>
    </font>
    <font>
      <sz val="12"/>
      <color theme="1"/>
      <name val="Calibri"/>
      <family val="2"/>
      <scheme val="minor"/>
    </font>
    <font>
      <sz val="9"/>
      <color theme="1"/>
      <name val="Calibri"/>
      <family val="2"/>
      <scheme val="minor"/>
    </font>
    <font>
      <sz val="11"/>
      <color theme="1"/>
      <name val="Times New Roman"/>
      <family val="1"/>
    </font>
    <font>
      <sz val="14"/>
      <color theme="1"/>
      <name val="Calibri"/>
      <family val="2"/>
      <scheme val="minor"/>
    </font>
    <font>
      <sz val="16"/>
      <color theme="1"/>
      <name val="Calibri"/>
      <family val="2"/>
      <scheme val="minor"/>
    </font>
    <font>
      <b/>
      <sz val="12"/>
      <color theme="1"/>
      <name val="Calibri"/>
      <family val="2"/>
      <scheme val="minor"/>
    </font>
    <font>
      <i/>
      <sz val="16"/>
      <color theme="1"/>
      <name val="Calibri"/>
      <family val="2"/>
      <scheme val="minor"/>
    </font>
    <font>
      <sz val="11"/>
      <color rgb="FFFF0000"/>
      <name val="Calibri"/>
      <family val="2"/>
      <scheme val="minor"/>
    </font>
    <font>
      <sz val="18"/>
      <color theme="1"/>
      <name val="Calibri"/>
      <family val="2"/>
      <scheme val="minor"/>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style="thin">
        <color auto="1"/>
      </left>
      <right style="thin">
        <color auto="1"/>
      </right>
      <top/>
      <bottom/>
      <diagonal/>
    </border>
    <border>
      <left/>
      <right/>
      <top/>
      <bottom style="thin">
        <color indexed="64"/>
      </bottom>
      <diagonal/>
    </border>
    <border>
      <left/>
      <right style="thin">
        <color auto="1"/>
      </right>
      <top/>
      <bottom/>
      <diagonal/>
    </border>
    <border>
      <left style="thin">
        <color auto="1"/>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1">
    <xf numFmtId="0" fontId="0" fillId="0" borderId="0"/>
  </cellStyleXfs>
  <cellXfs count="75">
    <xf numFmtId="0" fontId="0" fillId="0" borderId="0" xfId="0"/>
    <xf numFmtId="2" fontId="0" fillId="0" borderId="0" xfId="0" applyNumberFormat="1"/>
    <xf numFmtId="0" fontId="1" fillId="0" borderId="0" xfId="0" applyFont="1"/>
    <xf numFmtId="0" fontId="0" fillId="0" borderId="1" xfId="0" applyBorder="1"/>
    <xf numFmtId="0" fontId="0" fillId="0" borderId="0" xfId="0" applyAlignment="1">
      <alignment horizontal="center"/>
    </xf>
    <xf numFmtId="0" fontId="0" fillId="0" borderId="0" xfId="0" applyAlignment="1">
      <alignment horizontal="center"/>
    </xf>
    <xf numFmtId="0" fontId="0" fillId="0" borderId="1" xfId="0" applyBorder="1" applyAlignment="1">
      <alignment horizontal="center"/>
    </xf>
    <xf numFmtId="0" fontId="4" fillId="0" borderId="0" xfId="0" applyFont="1" applyAlignment="1">
      <alignment horizontal="center"/>
    </xf>
    <xf numFmtId="0" fontId="0" fillId="0" borderId="2" xfId="0" applyFill="1" applyBorder="1" applyAlignment="1">
      <alignment horizontal="center"/>
    </xf>
    <xf numFmtId="0" fontId="0" fillId="0" borderId="2" xfId="0" applyBorder="1" applyAlignment="1">
      <alignment horizontal="center"/>
    </xf>
    <xf numFmtId="0" fontId="5" fillId="0" borderId="0" xfId="0" applyFont="1"/>
    <xf numFmtId="0" fontId="5" fillId="0" borderId="0" xfId="0" applyFont="1" applyAlignment="1">
      <alignment horizontal="center"/>
    </xf>
    <xf numFmtId="0" fontId="5" fillId="0" borderId="7" xfId="0" applyFont="1" applyBorder="1"/>
    <xf numFmtId="0" fontId="2" fillId="0" borderId="0" xfId="0" applyFont="1"/>
    <xf numFmtId="0" fontId="3" fillId="0" borderId="0" xfId="0" applyFont="1" applyAlignment="1">
      <alignment horizontal="center"/>
    </xf>
    <xf numFmtId="0" fontId="3" fillId="0" borderId="1" xfId="0" applyFont="1" applyBorder="1" applyAlignment="1">
      <alignment horizontal="center"/>
    </xf>
    <xf numFmtId="0" fontId="2" fillId="0" borderId="0" xfId="0" applyFont="1" applyAlignment="1">
      <alignment horizontal="center"/>
    </xf>
    <xf numFmtId="0" fontId="2" fillId="0" borderId="0" xfId="0" applyFont="1" applyAlignment="1"/>
    <xf numFmtId="0" fontId="6" fillId="0" borderId="0" xfId="0" applyFont="1"/>
    <xf numFmtId="0" fontId="6" fillId="0" borderId="7" xfId="0" applyFont="1" applyBorder="1"/>
    <xf numFmtId="165" fontId="0" fillId="0" borderId="0" xfId="0" applyNumberFormat="1"/>
    <xf numFmtId="0" fontId="0" fillId="0" borderId="0" xfId="0" quotePrefix="1" applyAlignment="1">
      <alignment horizontal="center"/>
    </xf>
    <xf numFmtId="0" fontId="0" fillId="0" borderId="0" xfId="0" applyAlignment="1">
      <alignment horizontal="center"/>
    </xf>
    <xf numFmtId="0" fontId="7" fillId="0" borderId="0" xfId="0" applyFont="1"/>
    <xf numFmtId="0" fontId="0" fillId="0" borderId="9" xfId="0" applyBorder="1"/>
    <xf numFmtId="0" fontId="5" fillId="0" borderId="9" xfId="0" applyFont="1" applyBorder="1"/>
    <xf numFmtId="0" fontId="6" fillId="0" borderId="0" xfId="0" quotePrefix="1" applyFont="1" applyAlignment="1">
      <alignment horizontal="center"/>
    </xf>
    <xf numFmtId="0" fontId="0" fillId="0" borderId="0" xfId="0" applyAlignment="1">
      <alignment wrapText="1"/>
    </xf>
    <xf numFmtId="164" fontId="0" fillId="0" borderId="0" xfId="0" applyNumberFormat="1"/>
    <xf numFmtId="2" fontId="1" fillId="0" borderId="9" xfId="0" applyNumberFormat="1" applyFont="1" applyBorder="1"/>
    <xf numFmtId="0" fontId="1" fillId="0" borderId="9" xfId="0" applyFont="1" applyBorder="1"/>
    <xf numFmtId="2" fontId="1" fillId="0" borderId="0" xfId="0" applyNumberFormat="1" applyFont="1" applyBorder="1"/>
    <xf numFmtId="0" fontId="1" fillId="0" borderId="10" xfId="0" applyFont="1" applyBorder="1"/>
    <xf numFmtId="0" fontId="0" fillId="0" borderId="10" xfId="0" applyBorder="1"/>
    <xf numFmtId="0" fontId="1" fillId="0" borderId="0" xfId="0" applyFont="1" applyAlignment="1">
      <alignment horizontal="center"/>
    </xf>
    <xf numFmtId="164" fontId="0" fillId="0" borderId="0" xfId="0" applyNumberFormat="1" applyAlignment="1">
      <alignment horizontal="center"/>
    </xf>
    <xf numFmtId="2" fontId="5" fillId="0" borderId="0" xfId="0" applyNumberFormat="1" applyFont="1"/>
    <xf numFmtId="0" fontId="5" fillId="0" borderId="0" xfId="0" applyNumberFormat="1" applyFont="1"/>
    <xf numFmtId="0" fontId="0" fillId="0" borderId="0" xfId="0" applyNumberFormat="1"/>
    <xf numFmtId="0" fontId="0" fillId="0" borderId="7" xfId="0" applyBorder="1"/>
    <xf numFmtId="0" fontId="0" fillId="0" borderId="0" xfId="0" applyAlignment="1">
      <alignment horizontal="center"/>
    </xf>
    <xf numFmtId="0" fontId="0" fillId="0" borderId="0" xfId="0" applyAlignment="1">
      <alignment horizontal="center"/>
    </xf>
    <xf numFmtId="0" fontId="6" fillId="0" borderId="0" xfId="0" applyFont="1" applyAlignment="1">
      <alignment horizontal="center"/>
    </xf>
    <xf numFmtId="0" fontId="0" fillId="0" borderId="0" xfId="0" applyAlignment="1">
      <alignment horizontal="center"/>
    </xf>
    <xf numFmtId="0" fontId="6" fillId="0" borderId="8" xfId="0" applyFont="1" applyBorder="1" applyAlignment="1">
      <alignment horizontal="center"/>
    </xf>
    <xf numFmtId="0" fontId="2" fillId="0" borderId="0" xfId="0" applyFont="1" applyAlignment="1">
      <alignment horizontal="center" wrapText="1"/>
    </xf>
    <xf numFmtId="0" fontId="2" fillId="0" borderId="0" xfId="0" applyFont="1" applyAlignment="1">
      <alignment horizontal="left" vertical="top" wrapText="1"/>
    </xf>
    <xf numFmtId="0" fontId="0" fillId="0" borderId="0" xfId="0" applyAlignment="1">
      <alignment horizontal="center" wrapText="1"/>
    </xf>
    <xf numFmtId="0" fontId="10" fillId="0" borderId="0" xfId="0" applyFont="1" applyAlignment="1">
      <alignment horizontal="center"/>
    </xf>
    <xf numFmtId="164" fontId="5" fillId="0" borderId="0" xfId="0" applyNumberFormat="1" applyFont="1" applyAlignment="1">
      <alignment horizontal="center"/>
    </xf>
    <xf numFmtId="0" fontId="5" fillId="0" borderId="0" xfId="0" applyFont="1" applyAlignment="1">
      <alignment horizontal="center"/>
    </xf>
    <xf numFmtId="0" fontId="5" fillId="0" borderId="0" xfId="0" applyNumberFormat="1" applyFont="1" applyAlignment="1">
      <alignment horizontal="center"/>
    </xf>
    <xf numFmtId="2" fontId="5" fillId="0" borderId="0" xfId="0" applyNumberFormat="1" applyFont="1" applyAlignment="1">
      <alignment horizontal="center"/>
    </xf>
    <xf numFmtId="166" fontId="0" fillId="0" borderId="0" xfId="0" applyNumberFormat="1" applyAlignment="1">
      <alignment horizontal="center"/>
    </xf>
    <xf numFmtId="0" fontId="9" fillId="0" borderId="0" xfId="0" applyFont="1" applyAlignment="1">
      <alignment horizontal="center" wrapText="1"/>
    </xf>
    <xf numFmtId="0" fontId="6" fillId="0" borderId="0" xfId="0" applyFont="1" applyAlignment="1">
      <alignment horizontal="center" wrapText="1"/>
    </xf>
    <xf numFmtId="0" fontId="6" fillId="0" borderId="3" xfId="0" applyFont="1" applyBorder="1" applyAlignment="1">
      <alignment horizontal="center" wrapText="1"/>
    </xf>
    <xf numFmtId="0" fontId="5" fillId="0" borderId="0" xfId="0" applyFont="1" applyAlignment="1">
      <alignment horizontal="center" wrapText="1"/>
    </xf>
    <xf numFmtId="0" fontId="6" fillId="0" borderId="11" xfId="0" applyFont="1" applyBorder="1" applyAlignment="1">
      <alignment horizontal="center" wrapText="1"/>
    </xf>
    <xf numFmtId="0" fontId="6" fillId="0" borderId="13" xfId="0" applyFont="1" applyBorder="1" applyAlignment="1">
      <alignment horizontal="center" wrapText="1"/>
    </xf>
    <xf numFmtId="0" fontId="6" fillId="0" borderId="12" xfId="0" applyFont="1" applyBorder="1" applyAlignment="1">
      <alignment horizontal="center" wrapText="1"/>
    </xf>
    <xf numFmtId="2" fontId="1" fillId="0" borderId="0" xfId="0" applyNumberFormat="1" applyFont="1" applyBorder="1" applyAlignment="1">
      <alignment horizontal="center" vertical="center" wrapText="1"/>
    </xf>
    <xf numFmtId="0" fontId="0" fillId="0" borderId="3" xfId="0" applyBorder="1" applyAlignment="1">
      <alignment horizontal="center"/>
    </xf>
    <xf numFmtId="0" fontId="2" fillId="0" borderId="0" xfId="0" applyFont="1" applyAlignment="1">
      <alignment horizontal="left"/>
    </xf>
    <xf numFmtId="0" fontId="2" fillId="0" borderId="0" xfId="0" applyFont="1" applyAlignment="1">
      <alignment horizontal="center"/>
    </xf>
    <xf numFmtId="0" fontId="2" fillId="0" borderId="3" xfId="0" applyFont="1" applyBorder="1" applyAlignment="1">
      <alignment horizontal="center"/>
    </xf>
    <xf numFmtId="0" fontId="2" fillId="0" borderId="5" xfId="0" applyFont="1" applyBorder="1" applyAlignment="1">
      <alignment horizontal="center" vertical="center" textRotation="180"/>
    </xf>
    <xf numFmtId="0" fontId="2" fillId="0" borderId="4" xfId="0" applyFont="1" applyBorder="1" applyAlignment="1">
      <alignment vertical="center" textRotation="90"/>
    </xf>
    <xf numFmtId="0" fontId="0" fillId="0" borderId="6" xfId="0" applyBorder="1" applyAlignment="1">
      <alignment horizontal="center"/>
    </xf>
    <xf numFmtId="0" fontId="7" fillId="0" borderId="0" xfId="0" applyFont="1" applyAlignment="1">
      <alignment horizontal="center"/>
    </xf>
    <xf numFmtId="0" fontId="7" fillId="0" borderId="3" xfId="0" applyFont="1" applyBorder="1" applyAlignment="1">
      <alignment horizontal="center"/>
    </xf>
    <xf numFmtId="0" fontId="0" fillId="0" borderId="0" xfId="0" applyAlignment="1"/>
    <xf numFmtId="2" fontId="0" fillId="0" borderId="0" xfId="0" applyNumberFormat="1" applyAlignment="1">
      <alignment horizontal="center"/>
    </xf>
    <xf numFmtId="0" fontId="1" fillId="0" borderId="1" xfId="0" applyFont="1" applyBorder="1" applyAlignment="1">
      <alignment horizontal="center"/>
    </xf>
    <xf numFmtId="9"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1"/>
            <c:dispEq val="0"/>
            <c:trendlineLbl>
              <c:layout>
                <c:manualLayout>
                  <c:x val="3.66852438899683E-2"/>
                  <c:y val="0.1992020268299795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rendlineLbl>
          </c:trendline>
          <c:xVal>
            <c:numRef>
              <c:f>'KS 1-sample tables'!#REF!</c:f>
            </c:numRef>
          </c:xVal>
          <c:yVal>
            <c:numRef>
              <c:f>'KS 1-sample tables'!#REF!</c:f>
              <c:numCache>
                <c:formatCode>General</c:formatCode>
                <c:ptCount val="1"/>
                <c:pt idx="0">
                  <c:v>1</c:v>
                </c:pt>
              </c:numCache>
            </c:numRef>
          </c:yVal>
          <c:smooth val="0"/>
        </c:ser>
        <c:dLbls>
          <c:showLegendKey val="0"/>
          <c:showVal val="0"/>
          <c:showCatName val="0"/>
          <c:showSerName val="0"/>
          <c:showPercent val="0"/>
          <c:showBubbleSize val="0"/>
        </c:dLbls>
        <c:axId val="-1182998000"/>
        <c:axId val="-1183003984"/>
      </c:scatterChart>
      <c:valAx>
        <c:axId val="-11829980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83003984"/>
        <c:crosses val="autoZero"/>
        <c:crossBetween val="midCat"/>
      </c:valAx>
      <c:valAx>
        <c:axId val="-11830039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8299800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171450</xdr:colOff>
      <xdr:row>1</xdr:row>
      <xdr:rowOff>209550</xdr:rowOff>
    </xdr:from>
    <xdr:ext cx="5762625" cy="609013"/>
    <xdr:sp macro="" textlink="">
      <xdr:nvSpPr>
        <xdr:cNvPr id="2" name="TextBox 1"/>
        <xdr:cNvSpPr txBox="1"/>
      </xdr:nvSpPr>
      <xdr:spPr>
        <a:xfrm>
          <a:off x="781050" y="400050"/>
          <a:ext cx="5762625" cy="609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Number of runs test for randomness. This calculator is for binomial data such as male/female, yes/no. Do not use it for individual measurements (continuous data).  Change your categories into the numbers 1 and 2 and enter or paste the values in the column of boxes.</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361950</xdr:colOff>
      <xdr:row>1</xdr:row>
      <xdr:rowOff>247649</xdr:rowOff>
    </xdr:from>
    <xdr:ext cx="4324350" cy="962026"/>
    <xdr:sp macro="" textlink="">
      <xdr:nvSpPr>
        <xdr:cNvPr id="2" name="TextBox 1"/>
        <xdr:cNvSpPr txBox="1"/>
      </xdr:nvSpPr>
      <xdr:spPr>
        <a:xfrm>
          <a:off x="971550" y="438149"/>
          <a:ext cx="4324350" cy="962026"/>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b="1"/>
            <a:t>Number of runs test for randomness. </a:t>
          </a:r>
          <a:r>
            <a:rPr lang="en-GB" sz="1400"/>
            <a:t>This calculator is for continuous data (individual measurements). Enter or paste the values in the column marked 'Enter data'.</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590550</xdr:colOff>
      <xdr:row>12</xdr:row>
      <xdr:rowOff>9525</xdr:rowOff>
    </xdr:from>
    <xdr:ext cx="3362325" cy="590550"/>
    <xdr:sp macro="" textlink="">
      <xdr:nvSpPr>
        <xdr:cNvPr id="2" name="TextBox 1"/>
        <xdr:cNvSpPr txBox="1"/>
      </xdr:nvSpPr>
      <xdr:spPr>
        <a:xfrm>
          <a:off x="590550" y="2857500"/>
          <a:ext cx="3362325" cy="590550"/>
        </a:xfrm>
        <a:prstGeom prst="rect">
          <a:avLst/>
        </a:prstGeom>
        <a:solidFill>
          <a:schemeClr val="bg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200"/>
            <a:t>If both of the samples are smaller than 20 it is better to use the tables of critical values provided.</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347</xdr:row>
      <xdr:rowOff>128587</xdr:rowOff>
    </xdr:from>
    <xdr:to>
      <xdr:col>3</xdr:col>
      <xdr:colOff>428625</xdr:colOff>
      <xdr:row>362</xdr:row>
      <xdr:rowOff>14287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oneCellAnchor>
    <xdr:from>
      <xdr:col>2</xdr:col>
      <xdr:colOff>211667</xdr:colOff>
      <xdr:row>67</xdr:row>
      <xdr:rowOff>0</xdr:rowOff>
    </xdr:from>
    <xdr:ext cx="4995333" cy="781240"/>
    <xdr:sp macro="" textlink="">
      <xdr:nvSpPr>
        <xdr:cNvPr id="2" name="TextBox 1"/>
        <xdr:cNvSpPr txBox="1"/>
      </xdr:nvSpPr>
      <xdr:spPr>
        <a:xfrm>
          <a:off x="1238250" y="12784667"/>
          <a:ext cx="4995333" cy="781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Number of runs test for randomness.  The top right triangle</a:t>
          </a:r>
          <a:r>
            <a:rPr lang="en-GB" sz="1100" baseline="0"/>
            <a:t> has the lower threshold values and the lower left triange has the upper threshold values. Reject the nlul hypothesis if the vlues are equal to or lower than the lower threshold or equal to or higher than the upper threshold. </a:t>
          </a:r>
          <a:endParaRPr lang="en-GB"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anny/Desktop/RealStats.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ilcoxon Table"/>
      <sheetName val="Mann Table"/>
      <sheetName val="RSign Table"/>
      <sheetName val="Runs Table"/>
      <sheetName val="KS Table"/>
      <sheetName val="Lil Table"/>
      <sheetName val="SW Table"/>
      <sheetName val="Stud. Q Table"/>
      <sheetName val="Stud. Q Table 2"/>
      <sheetName val="Dunnett Table"/>
      <sheetName val="Sp Rho Table"/>
      <sheetName val="Ken Tau Table"/>
      <sheetName val="Durbin Table"/>
    </sheetNames>
    <definedNames>
      <definedName name="KSCRIT"/>
      <definedName name="RLowerCRIT"/>
      <definedName name="RupperCRIT"/>
    </defined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1"/>
  <sheetViews>
    <sheetView topLeftCell="A4" workbookViewId="0">
      <selection activeCell="D15" sqref="D15"/>
    </sheetView>
  </sheetViews>
  <sheetFormatPr defaultRowHeight="15" x14ac:dyDescent="0.25"/>
  <cols>
    <col min="11" max="11" width="14.42578125" customWidth="1"/>
  </cols>
  <sheetData>
    <row r="2" spans="1:16" ht="21" x14ac:dyDescent="0.35">
      <c r="A2" s="18" t="s">
        <v>46</v>
      </c>
    </row>
    <row r="6" spans="1:16" ht="21" x14ac:dyDescent="0.35">
      <c r="B6" s="42" t="s">
        <v>42</v>
      </c>
      <c r="C6" s="43"/>
      <c r="D6" s="43"/>
      <c r="E6" s="43"/>
    </row>
    <row r="7" spans="1:16" ht="15.75" thickBot="1" x14ac:dyDescent="0.3">
      <c r="N7" t="s">
        <v>47</v>
      </c>
    </row>
    <row r="8" spans="1:16" ht="21.75" thickBot="1" x14ac:dyDescent="0.4">
      <c r="B8" s="42" t="s">
        <v>33</v>
      </c>
      <c r="C8" s="42"/>
      <c r="D8" s="42"/>
      <c r="E8" s="19">
        <v>6</v>
      </c>
      <c r="G8" s="42" t="s">
        <v>41</v>
      </c>
      <c r="H8" s="42"/>
      <c r="I8" s="42"/>
      <c r="K8" s="4" t="s">
        <v>45</v>
      </c>
      <c r="N8" t="s">
        <v>35</v>
      </c>
      <c r="P8">
        <f>E8+E10</f>
        <v>8</v>
      </c>
    </row>
    <row r="9" spans="1:16" ht="15.75" thickBot="1" x14ac:dyDescent="0.3">
      <c r="N9" t="s">
        <v>37</v>
      </c>
      <c r="P9">
        <f>MIN(E8,E10)</f>
        <v>2</v>
      </c>
    </row>
    <row r="10" spans="1:16" ht="21.75" thickBot="1" x14ac:dyDescent="0.4">
      <c r="B10" s="42" t="s">
        <v>34</v>
      </c>
      <c r="C10" s="42"/>
      <c r="D10" s="44"/>
      <c r="E10" s="19">
        <v>2</v>
      </c>
      <c r="G10" s="18" t="s">
        <v>43</v>
      </c>
      <c r="H10" s="18"/>
      <c r="I10" s="18">
        <f>_xlfn.BINOM.DIST(P9,P8,E12,TRUE)</f>
        <v>0.14453125</v>
      </c>
      <c r="J10" s="21" t="s">
        <v>3</v>
      </c>
      <c r="K10" s="20">
        <f>I10</f>
        <v>0.14453125</v>
      </c>
      <c r="N10" t="s">
        <v>40</v>
      </c>
    </row>
    <row r="11" spans="1:16" ht="15.75" thickBot="1" x14ac:dyDescent="0.3">
      <c r="N11" t="s">
        <v>9</v>
      </c>
      <c r="P11">
        <f>MAX(E8,E10)</f>
        <v>6</v>
      </c>
    </row>
    <row r="12" spans="1:16" ht="21.75" thickBot="1" x14ac:dyDescent="0.4">
      <c r="A12" s="42" t="s">
        <v>104</v>
      </c>
      <c r="B12" s="42"/>
      <c r="C12" s="42"/>
      <c r="D12" s="44"/>
      <c r="E12" s="19">
        <v>0.5</v>
      </c>
      <c r="G12" s="18" t="s">
        <v>44</v>
      </c>
      <c r="H12" s="18"/>
      <c r="I12" s="18">
        <f>2*I10</f>
        <v>0.2890625</v>
      </c>
      <c r="J12" s="21" t="s">
        <v>3</v>
      </c>
      <c r="K12" s="20">
        <f>I12</f>
        <v>0.2890625</v>
      </c>
    </row>
    <row r="13" spans="1:16" x14ac:dyDescent="0.25">
      <c r="A13" s="43" t="s">
        <v>105</v>
      </c>
      <c r="B13" s="43"/>
      <c r="C13" s="43"/>
      <c r="D13" s="43"/>
      <c r="N13" t="s">
        <v>106</v>
      </c>
      <c r="P13">
        <f>P11/P9</f>
        <v>3</v>
      </c>
    </row>
    <row r="15" spans="1:16" ht="21" x14ac:dyDescent="0.35">
      <c r="G15" s="18" t="s">
        <v>38</v>
      </c>
      <c r="H15" s="18"/>
      <c r="I15" s="18">
        <f>_xlfn.NORM.S.INV(I10)</f>
        <v>-1.0601804794353551</v>
      </c>
    </row>
    <row r="17" spans="7:9" ht="21" x14ac:dyDescent="0.35">
      <c r="G17" s="18" t="s">
        <v>39</v>
      </c>
      <c r="H17" s="18"/>
      <c r="I17" s="18">
        <f>ABS(I15/(P8^0.5))</f>
        <v>0.3748304031451723</v>
      </c>
    </row>
    <row r="20" spans="7:9" ht="15.75" x14ac:dyDescent="0.25">
      <c r="G20" s="45" t="s">
        <v>107</v>
      </c>
      <c r="H20" s="45"/>
      <c r="I20" s="13">
        <f>IF(E12=0.5,P13,"NA")</f>
        <v>3</v>
      </c>
    </row>
    <row r="21" spans="7:9" x14ac:dyDescent="0.25">
      <c r="G21" s="45"/>
      <c r="H21" s="45"/>
    </row>
  </sheetData>
  <mergeCells count="7">
    <mergeCell ref="B6:E6"/>
    <mergeCell ref="B10:D10"/>
    <mergeCell ref="G20:H21"/>
    <mergeCell ref="A12:D12"/>
    <mergeCell ref="A13:D13"/>
    <mergeCell ref="B8:D8"/>
    <mergeCell ref="G8:I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34"/>
  <sheetViews>
    <sheetView topLeftCell="A13" workbookViewId="0">
      <selection activeCell="I35" sqref="I35"/>
    </sheetView>
  </sheetViews>
  <sheetFormatPr defaultRowHeight="15" x14ac:dyDescent="0.25"/>
  <cols>
    <col min="4" max="4" width="6.28515625" customWidth="1"/>
    <col min="5" max="5" width="5.7109375" customWidth="1"/>
    <col min="6" max="6" width="5.5703125" customWidth="1"/>
    <col min="7" max="8" width="6.140625" customWidth="1"/>
    <col min="9" max="9" width="5.5703125" customWidth="1"/>
    <col min="10" max="10" width="5.85546875" customWidth="1"/>
    <col min="11" max="11" width="6.28515625" customWidth="1"/>
    <col min="12" max="14" width="6.140625" customWidth="1"/>
  </cols>
  <sheetData>
    <row r="2" spans="1:31" ht="15" customHeight="1" x14ac:dyDescent="0.25">
      <c r="B2" s="46" t="s">
        <v>75</v>
      </c>
      <c r="C2" s="46"/>
      <c r="D2" s="46"/>
      <c r="E2" s="46"/>
      <c r="F2" s="46"/>
      <c r="G2" s="46"/>
      <c r="H2" s="46"/>
      <c r="I2" s="46"/>
      <c r="J2" s="46"/>
      <c r="K2" s="46"/>
      <c r="L2" s="46"/>
      <c r="M2" s="46"/>
      <c r="N2" s="46"/>
      <c r="O2" s="46"/>
    </row>
    <row r="3" spans="1:31" ht="15" customHeight="1" x14ac:dyDescent="0.25">
      <c r="B3" s="46"/>
      <c r="C3" s="46"/>
      <c r="D3" s="46"/>
      <c r="E3" s="46"/>
      <c r="F3" s="46"/>
      <c r="G3" s="46"/>
      <c r="H3" s="46"/>
      <c r="I3" s="46"/>
      <c r="J3" s="46"/>
      <c r="K3" s="46"/>
      <c r="L3" s="46"/>
      <c r="M3" s="46"/>
      <c r="N3" s="46"/>
      <c r="O3" s="46"/>
      <c r="U3">
        <v>1</v>
      </c>
      <c r="V3">
        <v>2</v>
      </c>
      <c r="W3">
        <v>3</v>
      </c>
      <c r="X3">
        <v>4</v>
      </c>
      <c r="Y3">
        <v>5</v>
      </c>
      <c r="Z3">
        <v>6</v>
      </c>
      <c r="AA3">
        <v>7</v>
      </c>
      <c r="AB3">
        <v>8</v>
      </c>
      <c r="AC3">
        <v>9</v>
      </c>
      <c r="AD3">
        <v>10</v>
      </c>
    </row>
    <row r="4" spans="1:31" ht="15" customHeight="1" x14ac:dyDescent="0.25">
      <c r="B4" s="46"/>
      <c r="C4" s="46"/>
      <c r="D4" s="46"/>
      <c r="E4" s="46"/>
      <c r="F4" s="46"/>
      <c r="G4" s="46"/>
      <c r="H4" s="46"/>
      <c r="I4" s="46"/>
      <c r="J4" s="46"/>
      <c r="K4" s="46"/>
      <c r="L4" s="46"/>
      <c r="M4" s="46"/>
      <c r="N4" s="46"/>
      <c r="O4" s="46"/>
      <c r="U4" t="s">
        <v>1</v>
      </c>
      <c r="V4" t="s">
        <v>2</v>
      </c>
      <c r="W4" t="s">
        <v>52</v>
      </c>
      <c r="X4" t="s">
        <v>54</v>
      </c>
      <c r="Y4" t="s">
        <v>55</v>
      </c>
      <c r="Z4" t="s">
        <v>48</v>
      </c>
      <c r="AA4" t="s">
        <v>56</v>
      </c>
      <c r="AB4" t="s">
        <v>57</v>
      </c>
      <c r="AC4" t="s">
        <v>59</v>
      </c>
      <c r="AD4" t="s">
        <v>60</v>
      </c>
      <c r="AE4" t="s">
        <v>53</v>
      </c>
    </row>
    <row r="5" spans="1:31" ht="15" customHeight="1" x14ac:dyDescent="0.25">
      <c r="B5" s="46"/>
      <c r="C5" s="46"/>
      <c r="D5" s="46"/>
      <c r="E5" s="46"/>
      <c r="F5" s="46"/>
      <c r="G5" s="46"/>
      <c r="H5" s="46"/>
      <c r="I5" s="46"/>
      <c r="J5" s="46"/>
      <c r="K5" s="46"/>
      <c r="L5" s="46"/>
      <c r="M5" s="46"/>
      <c r="N5" s="46"/>
      <c r="O5" s="46"/>
      <c r="R5" t="s">
        <v>49</v>
      </c>
      <c r="U5">
        <f t="shared" ref="U5:AE5" si="0">D11</f>
        <v>160</v>
      </c>
      <c r="V5">
        <f t="shared" si="0"/>
        <v>30</v>
      </c>
      <c r="W5">
        <f t="shared" si="0"/>
        <v>10</v>
      </c>
      <c r="X5">
        <f t="shared" si="0"/>
        <v>0</v>
      </c>
      <c r="Y5">
        <f t="shared" si="0"/>
        <v>0</v>
      </c>
      <c r="Z5">
        <f t="shared" si="0"/>
        <v>0</v>
      </c>
      <c r="AA5">
        <f t="shared" si="0"/>
        <v>0</v>
      </c>
      <c r="AB5">
        <f t="shared" si="0"/>
        <v>0</v>
      </c>
      <c r="AC5">
        <f t="shared" si="0"/>
        <v>0</v>
      </c>
      <c r="AD5">
        <f t="shared" si="0"/>
        <v>0</v>
      </c>
      <c r="AE5">
        <f t="shared" si="0"/>
        <v>200</v>
      </c>
    </row>
    <row r="6" spans="1:31" ht="15" customHeight="1" x14ac:dyDescent="0.25">
      <c r="B6" s="46"/>
      <c r="C6" s="46"/>
      <c r="D6" s="46"/>
      <c r="E6" s="46"/>
      <c r="F6" s="46"/>
      <c r="G6" s="46"/>
      <c r="H6" s="46"/>
      <c r="I6" s="46"/>
      <c r="J6" s="46"/>
      <c r="K6" s="46"/>
      <c r="L6" s="46"/>
      <c r="M6" s="46"/>
      <c r="N6" s="46"/>
      <c r="O6" s="46"/>
    </row>
    <row r="7" spans="1:31" x14ac:dyDescent="0.25">
      <c r="B7" s="46"/>
      <c r="C7" s="46"/>
      <c r="D7" s="46"/>
      <c r="E7" s="46"/>
      <c r="F7" s="46"/>
      <c r="G7" s="46"/>
      <c r="H7" s="46"/>
      <c r="I7" s="46"/>
      <c r="J7" s="46"/>
      <c r="K7" s="46"/>
      <c r="L7" s="46"/>
      <c r="M7" s="46"/>
      <c r="N7" s="46"/>
      <c r="O7" s="46"/>
      <c r="R7" t="s">
        <v>50</v>
      </c>
      <c r="U7">
        <f t="shared" ref="U7:AD7" si="1">MAX(D13,U11)</f>
        <v>120</v>
      </c>
      <c r="V7">
        <f t="shared" si="1"/>
        <v>40</v>
      </c>
      <c r="W7">
        <f t="shared" si="1"/>
        <v>40</v>
      </c>
      <c r="X7">
        <f t="shared" si="1"/>
        <v>0</v>
      </c>
      <c r="Y7">
        <f t="shared" si="1"/>
        <v>0</v>
      </c>
      <c r="Z7">
        <f t="shared" si="1"/>
        <v>0</v>
      </c>
      <c r="AA7">
        <f t="shared" si="1"/>
        <v>0</v>
      </c>
      <c r="AB7">
        <f t="shared" si="1"/>
        <v>0</v>
      </c>
      <c r="AC7">
        <f t="shared" si="1"/>
        <v>0</v>
      </c>
      <c r="AD7">
        <f t="shared" si="1"/>
        <v>0</v>
      </c>
      <c r="AE7">
        <f>SUM(U7:AD7)</f>
        <v>200</v>
      </c>
    </row>
    <row r="9" spans="1:31" x14ac:dyDescent="0.25">
      <c r="D9">
        <v>1</v>
      </c>
      <c r="E9">
        <v>2</v>
      </c>
      <c r="F9">
        <v>3</v>
      </c>
      <c r="G9">
        <v>4</v>
      </c>
      <c r="H9">
        <v>5</v>
      </c>
      <c r="I9">
        <v>6</v>
      </c>
      <c r="J9">
        <v>7</v>
      </c>
      <c r="K9">
        <v>8</v>
      </c>
      <c r="L9">
        <v>9</v>
      </c>
      <c r="M9">
        <v>10</v>
      </c>
      <c r="R9" t="s">
        <v>51</v>
      </c>
      <c r="U9">
        <f t="shared" ref="U9:AD9" si="2">D15</f>
        <v>0.6</v>
      </c>
      <c r="V9">
        <f t="shared" si="2"/>
        <v>0.2</v>
      </c>
      <c r="W9">
        <f t="shared" si="2"/>
        <v>0.2</v>
      </c>
      <c r="X9">
        <f t="shared" si="2"/>
        <v>0</v>
      </c>
      <c r="Y9">
        <f t="shared" si="2"/>
        <v>0</v>
      </c>
      <c r="Z9">
        <f t="shared" si="2"/>
        <v>0</v>
      </c>
      <c r="AA9">
        <f t="shared" si="2"/>
        <v>0</v>
      </c>
      <c r="AB9">
        <f t="shared" si="2"/>
        <v>0</v>
      </c>
      <c r="AC9">
        <f t="shared" si="2"/>
        <v>0</v>
      </c>
      <c r="AD9">
        <f t="shared" si="2"/>
        <v>0</v>
      </c>
    </row>
    <row r="10" spans="1:31" ht="18.75" x14ac:dyDescent="0.3">
      <c r="A10" s="10"/>
      <c r="B10" s="10"/>
      <c r="C10" s="10"/>
      <c r="D10" s="10" t="s">
        <v>1</v>
      </c>
      <c r="E10" s="10" t="s">
        <v>2</v>
      </c>
      <c r="F10" s="10" t="s">
        <v>52</v>
      </c>
      <c r="G10" s="10" t="s">
        <v>54</v>
      </c>
      <c r="H10" s="10" t="s">
        <v>55</v>
      </c>
      <c r="I10" s="10" t="s">
        <v>48</v>
      </c>
      <c r="J10" s="10" t="s">
        <v>56</v>
      </c>
      <c r="K10" s="10" t="s">
        <v>57</v>
      </c>
      <c r="L10" s="10" t="s">
        <v>59</v>
      </c>
      <c r="M10" s="10" t="s">
        <v>60</v>
      </c>
      <c r="N10" s="10" t="s">
        <v>53</v>
      </c>
      <c r="O10" s="10" t="s">
        <v>65</v>
      </c>
    </row>
    <row r="11" spans="1:31" ht="18.75" x14ac:dyDescent="0.3">
      <c r="A11" s="10" t="s">
        <v>49</v>
      </c>
      <c r="B11" s="10"/>
      <c r="C11" s="10"/>
      <c r="D11" s="25">
        <v>160</v>
      </c>
      <c r="E11" s="25">
        <v>30</v>
      </c>
      <c r="F11" s="25">
        <v>10</v>
      </c>
      <c r="G11" s="25"/>
      <c r="H11" s="25"/>
      <c r="I11" s="25"/>
      <c r="J11" s="25"/>
      <c r="K11" s="25"/>
      <c r="L11" s="25"/>
      <c r="M11" s="25"/>
      <c r="N11" s="10">
        <f>SUM(D11:K11)</f>
        <v>200</v>
      </c>
      <c r="O11" s="10">
        <f>COUNT(D11:M11)</f>
        <v>3</v>
      </c>
      <c r="R11" t="s">
        <v>58</v>
      </c>
      <c r="U11">
        <f>U9*$AE$5</f>
        <v>120</v>
      </c>
      <c r="V11">
        <f t="shared" ref="V11:AB11" si="3">V9*$AE$5</f>
        <v>40</v>
      </c>
      <c r="W11">
        <f t="shared" si="3"/>
        <v>40</v>
      </c>
      <c r="X11">
        <f t="shared" si="3"/>
        <v>0</v>
      </c>
      <c r="Y11">
        <f t="shared" si="3"/>
        <v>0</v>
      </c>
      <c r="Z11">
        <f t="shared" si="3"/>
        <v>0</v>
      </c>
      <c r="AA11">
        <f t="shared" si="3"/>
        <v>0</v>
      </c>
      <c r="AB11">
        <f t="shared" si="3"/>
        <v>0</v>
      </c>
      <c r="AC11">
        <f t="shared" ref="AC11:AD11" si="4">AC9*$AE$5</f>
        <v>0</v>
      </c>
      <c r="AD11">
        <f t="shared" si="4"/>
        <v>0</v>
      </c>
    </row>
    <row r="12" spans="1:31" ht="18.75" x14ac:dyDescent="0.3">
      <c r="A12" s="10"/>
      <c r="B12" s="10"/>
      <c r="C12" s="10"/>
      <c r="D12" s="10"/>
      <c r="E12" s="10"/>
      <c r="F12" s="10"/>
      <c r="G12" s="10"/>
      <c r="H12" s="10"/>
      <c r="I12" s="10"/>
      <c r="J12" s="10"/>
      <c r="K12" s="10"/>
      <c r="L12" s="10"/>
      <c r="M12" s="10"/>
      <c r="N12" s="10"/>
      <c r="O12" s="10"/>
    </row>
    <row r="13" spans="1:31" ht="18.75" x14ac:dyDescent="0.3">
      <c r="A13" s="10" t="s">
        <v>50</v>
      </c>
      <c r="B13" s="10"/>
      <c r="C13" s="10"/>
      <c r="D13" s="25"/>
      <c r="E13" s="25"/>
      <c r="F13" s="25"/>
      <c r="G13" s="25"/>
      <c r="H13" s="25"/>
      <c r="I13" s="25"/>
      <c r="J13" s="25"/>
      <c r="K13" s="25"/>
      <c r="L13" s="25"/>
      <c r="M13" s="25"/>
      <c r="N13" s="10">
        <f>SUM(D13:K13)</f>
        <v>0</v>
      </c>
      <c r="O13" s="10">
        <f>COUNT(D13:M13)</f>
        <v>0</v>
      </c>
      <c r="R13" t="s">
        <v>62</v>
      </c>
      <c r="U13">
        <f>((U5-U7)^2)/U7</f>
        <v>13.333333333333334</v>
      </c>
      <c r="V13">
        <f t="shared" ref="V13:AD13" si="5">((V5-V7)^2)/V7</f>
        <v>2.5</v>
      </c>
      <c r="W13">
        <f t="shared" si="5"/>
        <v>22.5</v>
      </c>
      <c r="X13" t="e">
        <f t="shared" si="5"/>
        <v>#DIV/0!</v>
      </c>
      <c r="Y13" t="e">
        <f t="shared" si="5"/>
        <v>#DIV/0!</v>
      </c>
      <c r="Z13" t="e">
        <f t="shared" si="5"/>
        <v>#DIV/0!</v>
      </c>
      <c r="AA13" t="e">
        <f t="shared" si="5"/>
        <v>#DIV/0!</v>
      </c>
      <c r="AB13" t="e">
        <f t="shared" si="5"/>
        <v>#DIV/0!</v>
      </c>
      <c r="AC13" t="e">
        <f t="shared" si="5"/>
        <v>#DIV/0!</v>
      </c>
      <c r="AD13" t="e">
        <f t="shared" si="5"/>
        <v>#DIV/0!</v>
      </c>
    </row>
    <row r="14" spans="1:31" ht="18.75" x14ac:dyDescent="0.3">
      <c r="A14" s="10"/>
      <c r="B14" s="10"/>
      <c r="C14" s="10"/>
      <c r="D14" s="10"/>
      <c r="E14" s="10"/>
      <c r="F14" s="10"/>
      <c r="G14" s="10"/>
      <c r="H14" s="10"/>
      <c r="I14" s="10"/>
      <c r="J14" s="10"/>
      <c r="K14" s="10"/>
      <c r="L14" s="10"/>
      <c r="M14" s="10"/>
      <c r="N14" s="10"/>
      <c r="O14" s="10"/>
    </row>
    <row r="15" spans="1:31" ht="18.75" x14ac:dyDescent="0.3">
      <c r="A15" s="10" t="s">
        <v>51</v>
      </c>
      <c r="B15" s="10"/>
      <c r="C15" s="10"/>
      <c r="D15" s="25">
        <v>0.6</v>
      </c>
      <c r="E15" s="25">
        <v>0.2</v>
      </c>
      <c r="F15" s="25">
        <v>0.2</v>
      </c>
      <c r="G15" s="25"/>
      <c r="H15" s="25"/>
      <c r="I15" s="25"/>
      <c r="J15" s="25"/>
      <c r="K15" s="25"/>
      <c r="L15" s="25"/>
      <c r="M15" s="25"/>
      <c r="N15" s="10">
        <f>SUM(D15:K15)</f>
        <v>1</v>
      </c>
      <c r="O15" s="10">
        <f>COUNT(D15:M15)</f>
        <v>3</v>
      </c>
      <c r="R15" t="s">
        <v>63</v>
      </c>
      <c r="U15">
        <f>U13</f>
        <v>13.333333333333334</v>
      </c>
      <c r="V15">
        <f>U15+V13</f>
        <v>15.833333333333334</v>
      </c>
      <c r="W15">
        <f t="shared" ref="W15:AD15" si="6">V15+W13</f>
        <v>38.333333333333336</v>
      </c>
      <c r="X15" t="e">
        <f t="shared" si="6"/>
        <v>#DIV/0!</v>
      </c>
      <c r="Y15" t="e">
        <f t="shared" si="6"/>
        <v>#DIV/0!</v>
      </c>
      <c r="Z15" t="e">
        <f t="shared" si="6"/>
        <v>#DIV/0!</v>
      </c>
      <c r="AA15" t="e">
        <f t="shared" si="6"/>
        <v>#DIV/0!</v>
      </c>
      <c r="AB15" t="e">
        <f t="shared" si="6"/>
        <v>#DIV/0!</v>
      </c>
      <c r="AC15" t="e">
        <f t="shared" si="6"/>
        <v>#DIV/0!</v>
      </c>
      <c r="AD15" t="e">
        <f t="shared" si="6"/>
        <v>#DIV/0!</v>
      </c>
    </row>
    <row r="17" spans="1:31" ht="18.75" x14ac:dyDescent="0.3">
      <c r="A17" t="s">
        <v>71</v>
      </c>
      <c r="D17" s="13">
        <f t="shared" ref="D17:M17" si="7">U7</f>
        <v>120</v>
      </c>
      <c r="E17" s="13">
        <f t="shared" si="7"/>
        <v>40</v>
      </c>
      <c r="F17" s="13">
        <f t="shared" si="7"/>
        <v>40</v>
      </c>
      <c r="G17" s="13">
        <f t="shared" si="7"/>
        <v>0</v>
      </c>
      <c r="H17" s="13">
        <f t="shared" si="7"/>
        <v>0</v>
      </c>
      <c r="I17" s="13">
        <f t="shared" si="7"/>
        <v>0</v>
      </c>
      <c r="J17" s="13">
        <f t="shared" si="7"/>
        <v>0</v>
      </c>
      <c r="K17" s="13">
        <f t="shared" si="7"/>
        <v>0</v>
      </c>
      <c r="L17" s="13">
        <f t="shared" si="7"/>
        <v>0</v>
      </c>
      <c r="M17" s="13">
        <f t="shared" si="7"/>
        <v>0</v>
      </c>
      <c r="N17" s="13">
        <f>SUM(D17:K17)</f>
        <v>200</v>
      </c>
      <c r="O17" s="13">
        <f>COUNT(D17:M17)</f>
        <v>10</v>
      </c>
      <c r="R17" t="s">
        <v>64</v>
      </c>
      <c r="U17" s="23">
        <f>MAX(AE19:AE27)</f>
        <v>38.333333333333336</v>
      </c>
    </row>
    <row r="18" spans="1:31" x14ac:dyDescent="0.25">
      <c r="D18" t="s">
        <v>76</v>
      </c>
    </row>
    <row r="19" spans="1:31" x14ac:dyDescent="0.25">
      <c r="D19" t="s">
        <v>70</v>
      </c>
      <c r="R19" t="s">
        <v>66</v>
      </c>
      <c r="U19">
        <f>O11-1</f>
        <v>2</v>
      </c>
      <c r="AC19">
        <v>2</v>
      </c>
      <c r="AD19">
        <f>V15</f>
        <v>15.833333333333334</v>
      </c>
      <c r="AE19">
        <f>IF(O11=2,AD19,0)</f>
        <v>0</v>
      </c>
    </row>
    <row r="20" spans="1:31" x14ac:dyDescent="0.25">
      <c r="AC20">
        <v>3</v>
      </c>
      <c r="AD20">
        <f>W15</f>
        <v>38.333333333333336</v>
      </c>
      <c r="AE20">
        <f>IF(O11=3,AD20,0)</f>
        <v>38.333333333333336</v>
      </c>
    </row>
    <row r="21" spans="1:31" ht="23.25" customHeight="1" x14ac:dyDescent="0.35">
      <c r="B21" s="48" t="s">
        <v>41</v>
      </c>
      <c r="C21" s="43"/>
      <c r="F21" t="s">
        <v>74</v>
      </c>
      <c r="I21" s="54" t="str">
        <f>IF(N11=AE7,"OK","Check the entries, the sum of observed and expected values do not agree")</f>
        <v>OK</v>
      </c>
      <c r="J21" s="54"/>
      <c r="K21" s="54"/>
      <c r="L21" s="54"/>
      <c r="M21" s="54"/>
      <c r="N21" s="54"/>
      <c r="O21" s="54"/>
      <c r="R21" t="s">
        <v>69</v>
      </c>
      <c r="U21">
        <f>CHIDIST(U17,U19)</f>
        <v>4.7426647926575285E-9</v>
      </c>
      <c r="AC21">
        <v>4</v>
      </c>
      <c r="AD21" t="e">
        <f>X15</f>
        <v>#DIV/0!</v>
      </c>
      <c r="AE21">
        <f>IF(O11=4,AD21,0)</f>
        <v>0</v>
      </c>
    </row>
    <row r="22" spans="1:31" x14ac:dyDescent="0.25">
      <c r="I22" s="54"/>
      <c r="J22" s="54"/>
      <c r="K22" s="54"/>
      <c r="L22" s="54"/>
      <c r="M22" s="54"/>
      <c r="N22" s="54"/>
      <c r="O22" s="54"/>
      <c r="AC22">
        <v>5</v>
      </c>
      <c r="AD22" t="e">
        <f>Y15</f>
        <v>#DIV/0!</v>
      </c>
      <c r="AE22">
        <f>IF(O11=5,AD22,0)</f>
        <v>0</v>
      </c>
    </row>
    <row r="23" spans="1:31" ht="18.75" x14ac:dyDescent="0.3">
      <c r="A23" s="10" t="s">
        <v>68</v>
      </c>
      <c r="B23" s="10"/>
      <c r="C23" s="10"/>
      <c r="D23" s="49">
        <f>U17</f>
        <v>38.333333333333336</v>
      </c>
      <c r="E23" s="49"/>
      <c r="U23">
        <f>_xlfn.CHISQ.DIST.RT(U17,U19)</f>
        <v>4.7426647926575285E-9</v>
      </c>
      <c r="AC23">
        <v>6</v>
      </c>
      <c r="AD23" t="e">
        <f>Z15</f>
        <v>#DIV/0!</v>
      </c>
      <c r="AE23">
        <f>IF(O11=6,AD23,0)</f>
        <v>0</v>
      </c>
    </row>
    <row r="24" spans="1:31" ht="18.75" x14ac:dyDescent="0.3">
      <c r="A24" s="10"/>
      <c r="B24" s="10"/>
      <c r="C24" s="10"/>
      <c r="D24" s="10"/>
      <c r="AC24">
        <v>7</v>
      </c>
      <c r="AD24" t="e">
        <f>AA15</f>
        <v>#DIV/0!</v>
      </c>
      <c r="AE24">
        <f>IF(O11=7,AD24,0)</f>
        <v>0</v>
      </c>
    </row>
    <row r="25" spans="1:31" ht="18.75" x14ac:dyDescent="0.3">
      <c r="A25" s="10" t="s">
        <v>66</v>
      </c>
      <c r="B25" s="10"/>
      <c r="C25" s="10"/>
      <c r="D25" s="50">
        <f>O11-1</f>
        <v>2</v>
      </c>
      <c r="E25" s="50"/>
      <c r="AC25">
        <v>8</v>
      </c>
      <c r="AD25" t="e">
        <f>AB15</f>
        <v>#DIV/0!</v>
      </c>
      <c r="AE25">
        <f>IF(O11=8,AD25,0)</f>
        <v>0</v>
      </c>
    </row>
    <row r="26" spans="1:31" ht="18.75" x14ac:dyDescent="0.3">
      <c r="A26" s="10"/>
      <c r="B26" s="10"/>
      <c r="C26" s="10"/>
      <c r="D26" s="10"/>
      <c r="AC26">
        <v>9</v>
      </c>
      <c r="AD26" t="e">
        <f>AC15</f>
        <v>#DIV/0!</v>
      </c>
      <c r="AE26">
        <f>IF(O11=9,AD26,0)</f>
        <v>0</v>
      </c>
    </row>
    <row r="27" spans="1:31" ht="21" x14ac:dyDescent="0.35">
      <c r="A27" s="10" t="s">
        <v>36</v>
      </c>
      <c r="B27" s="10"/>
      <c r="C27" s="10"/>
      <c r="D27" s="51">
        <f>U21</f>
        <v>4.7426647926575285E-9</v>
      </c>
      <c r="E27" s="51"/>
      <c r="G27" s="26" t="s">
        <v>3</v>
      </c>
      <c r="H27" s="53">
        <f>D27</f>
        <v>4.7426647926575285E-9</v>
      </c>
      <c r="I27" s="53"/>
      <c r="J27" s="53"/>
      <c r="AC27">
        <v>10</v>
      </c>
      <c r="AD27" t="e">
        <f>AD15</f>
        <v>#DIV/0!</v>
      </c>
      <c r="AE27">
        <f>IF(O11=10,AD27,0)</f>
        <v>0</v>
      </c>
    </row>
    <row r="28" spans="1:31" ht="18.75" x14ac:dyDescent="0.3">
      <c r="A28" s="10"/>
      <c r="B28" s="10"/>
      <c r="C28" s="10"/>
      <c r="D28" s="10"/>
    </row>
    <row r="29" spans="1:31" ht="18.75" x14ac:dyDescent="0.3">
      <c r="A29" s="10" t="s">
        <v>67</v>
      </c>
      <c r="B29" s="10"/>
      <c r="C29" s="10"/>
      <c r="D29" s="52">
        <f>(D23/N11)^0.5</f>
        <v>0.43779751788545657</v>
      </c>
      <c r="E29" s="52"/>
    </row>
    <row r="32" spans="1:31" ht="18.75" x14ac:dyDescent="0.3">
      <c r="A32" t="s">
        <v>72</v>
      </c>
      <c r="D32" s="10" t="str">
        <f>IF(D27&lt;0.049999999,"YES","NO")</f>
        <v>YES</v>
      </c>
      <c r="G32" s="47" t="str">
        <f>IF(D27&lt;0.04999999,"The difference between observed and expected frequencies is statistically significant","The difference between observed and expected frequencies is not statistically significant.")</f>
        <v>The difference between observed and expected frequencies is statistically significant</v>
      </c>
      <c r="H32" s="47"/>
      <c r="I32" s="47"/>
      <c r="J32" s="47"/>
      <c r="K32" s="47"/>
      <c r="L32" s="47"/>
      <c r="M32" s="47"/>
      <c r="N32" s="47"/>
    </row>
    <row r="33" spans="1:14" x14ac:dyDescent="0.25">
      <c r="G33" s="47"/>
      <c r="H33" s="47"/>
      <c r="I33" s="47"/>
      <c r="J33" s="47"/>
      <c r="K33" s="47"/>
      <c r="L33" s="47"/>
      <c r="M33" s="47"/>
      <c r="N33" s="47"/>
    </row>
    <row r="34" spans="1:14" ht="18.75" x14ac:dyDescent="0.3">
      <c r="A34" t="s">
        <v>73</v>
      </c>
      <c r="D34" s="10" t="str">
        <f>IF(D27&lt;0.0099999999,"YES","NO")</f>
        <v>YES</v>
      </c>
    </row>
  </sheetData>
  <mergeCells count="9">
    <mergeCell ref="B2:O7"/>
    <mergeCell ref="G32:N33"/>
    <mergeCell ref="B21:C21"/>
    <mergeCell ref="D23:E23"/>
    <mergeCell ref="D25:E25"/>
    <mergeCell ref="D27:E27"/>
    <mergeCell ref="D29:E29"/>
    <mergeCell ref="H27:J27"/>
    <mergeCell ref="I21:O2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T310"/>
  <sheetViews>
    <sheetView workbookViewId="0">
      <selection activeCell="F40" sqref="F40"/>
    </sheetView>
  </sheetViews>
  <sheetFormatPr defaultRowHeight="15" x14ac:dyDescent="0.25"/>
  <cols>
    <col min="3" max="3" width="5" customWidth="1"/>
    <col min="6" max="6" width="10.5703125" customWidth="1"/>
    <col min="9" max="9" width="13.7109375" customWidth="1"/>
    <col min="10" max="10" width="14" customWidth="1"/>
    <col min="12" max="12" width="18.5703125" customWidth="1"/>
  </cols>
  <sheetData>
    <row r="2" spans="2:46" ht="21" x14ac:dyDescent="0.35">
      <c r="AG2" s="42" t="s">
        <v>25</v>
      </c>
      <c r="AH2" s="42"/>
      <c r="AI2" s="42"/>
      <c r="AJ2" s="42"/>
      <c r="AK2" s="42"/>
      <c r="AL2" s="42"/>
    </row>
    <row r="3" spans="2:46" x14ac:dyDescent="0.25">
      <c r="AS3" t="s">
        <v>18</v>
      </c>
      <c r="AT3">
        <f>2*AJ6*AJ8</f>
        <v>182</v>
      </c>
    </row>
    <row r="4" spans="2:46" x14ac:dyDescent="0.25">
      <c r="AS4" t="s">
        <v>19</v>
      </c>
      <c r="AT4">
        <f>AJ6+AJ8</f>
        <v>20</v>
      </c>
    </row>
    <row r="5" spans="2:46" ht="19.5" thickBot="1" x14ac:dyDescent="0.35">
      <c r="B5" s="27"/>
      <c r="C5" s="27"/>
      <c r="D5" s="27"/>
      <c r="E5" s="27"/>
      <c r="F5" s="27"/>
      <c r="G5" s="27"/>
      <c r="H5" s="27"/>
      <c r="I5" s="27"/>
      <c r="J5" s="27"/>
      <c r="AG5" s="10"/>
      <c r="AH5" s="10"/>
      <c r="AI5" s="10"/>
      <c r="AJ5" s="10"/>
      <c r="AK5" s="10"/>
    </row>
    <row r="6" spans="2:46" ht="19.5" thickBot="1" x14ac:dyDescent="0.35">
      <c r="B6" s="27"/>
      <c r="C6" s="27"/>
      <c r="D6" s="27"/>
      <c r="E6" s="27"/>
      <c r="F6" s="27"/>
      <c r="G6" s="27"/>
      <c r="H6" s="27"/>
      <c r="I6" s="27"/>
      <c r="J6" s="27"/>
      <c r="AG6" s="50" t="s">
        <v>13</v>
      </c>
      <c r="AH6" s="50"/>
      <c r="AI6" s="50"/>
      <c r="AJ6" s="12">
        <f>MAX(G16:G17)</f>
        <v>13</v>
      </c>
      <c r="AK6" s="10"/>
      <c r="AS6" t="s">
        <v>16</v>
      </c>
      <c r="AT6">
        <f>AJ10-(1+(AT3/AT4))</f>
        <v>-3.0999999999999996</v>
      </c>
    </row>
    <row r="7" spans="2:46" ht="19.5" thickBot="1" x14ac:dyDescent="0.35">
      <c r="B7" s="27"/>
      <c r="C7" s="27"/>
      <c r="D7" s="27"/>
      <c r="E7" s="27"/>
      <c r="F7" s="27"/>
      <c r="G7" s="27"/>
      <c r="H7" s="27"/>
      <c r="I7" s="27"/>
      <c r="J7" s="27"/>
      <c r="AG7" s="10"/>
      <c r="AH7" s="10"/>
      <c r="AI7" s="10"/>
      <c r="AJ7" s="10"/>
      <c r="AK7" s="10"/>
      <c r="AQ7" t="s">
        <v>28</v>
      </c>
      <c r="AR7" t="s">
        <v>27</v>
      </c>
    </row>
    <row r="8" spans="2:46" ht="19.5" thickBot="1" x14ac:dyDescent="0.35">
      <c r="AG8" s="50" t="s">
        <v>14</v>
      </c>
      <c r="AH8" s="50"/>
      <c r="AI8" s="50"/>
      <c r="AJ8" s="12">
        <f>MIN(G16:G17)</f>
        <v>7</v>
      </c>
      <c r="AK8" s="10"/>
      <c r="AQ8" s="10">
        <f>1-(_xlfn.NORM.S.DIST(J15,TRUE))</f>
        <v>0.94224394131290046</v>
      </c>
      <c r="AR8" s="10">
        <f>1-AQ8</f>
        <v>5.7756058687099543E-2</v>
      </c>
      <c r="AS8" t="s">
        <v>17</v>
      </c>
      <c r="AT8">
        <f>((AT3*(AT3-AJ6-AJ8))/((AT4^2)*(AT4-1)))^0.5</f>
        <v>1.969637957648696</v>
      </c>
    </row>
    <row r="9" spans="2:46" ht="19.5" thickBot="1" x14ac:dyDescent="0.35">
      <c r="D9" s="55" t="s">
        <v>84</v>
      </c>
      <c r="F9" s="57" t="s">
        <v>96</v>
      </c>
      <c r="G9" s="57"/>
      <c r="H9" s="57"/>
      <c r="I9" s="39" t="s">
        <v>101</v>
      </c>
      <c r="Z9" t="s">
        <v>53</v>
      </c>
      <c r="AA9">
        <f>SUM(AA11:AA310)</f>
        <v>13</v>
      </c>
      <c r="AB9">
        <f>SUM(AB11:AB310)/2</f>
        <v>7</v>
      </c>
      <c r="AG9" s="10"/>
      <c r="AH9" s="10"/>
      <c r="AI9" s="10"/>
      <c r="AJ9" s="10"/>
      <c r="AK9" s="10"/>
      <c r="AQ9" s="10"/>
    </row>
    <row r="10" spans="2:46" ht="19.5" thickBot="1" x14ac:dyDescent="0.35">
      <c r="D10" s="56"/>
      <c r="F10" s="50" t="s">
        <v>100</v>
      </c>
      <c r="G10" s="50"/>
      <c r="H10" s="50"/>
      <c r="I10" s="39" t="s">
        <v>102</v>
      </c>
      <c r="AA10" t="s">
        <v>97</v>
      </c>
      <c r="AB10" t="s">
        <v>98</v>
      </c>
      <c r="AC10" t="s">
        <v>99</v>
      </c>
      <c r="AD10" t="s">
        <v>85</v>
      </c>
      <c r="AG10" s="50" t="s">
        <v>15</v>
      </c>
      <c r="AH10" s="50"/>
      <c r="AI10" s="50"/>
      <c r="AJ10" s="12">
        <f>G18</f>
        <v>7</v>
      </c>
      <c r="AK10" s="10"/>
      <c r="AQ10" s="10">
        <f>AQ8*2</f>
        <v>1.8844878826258009</v>
      </c>
      <c r="AR10" s="10">
        <f>AR8*2</f>
        <v>0.11551211737419909</v>
      </c>
    </row>
    <row r="11" spans="2:46" ht="18.75" x14ac:dyDescent="0.3">
      <c r="B11">
        <v>1</v>
      </c>
      <c r="D11" t="s">
        <v>101</v>
      </c>
      <c r="AA11">
        <f>IF(D11=$I$9,1,0)</f>
        <v>1</v>
      </c>
      <c r="AB11">
        <f>IF(D11=$I$10,2,0)</f>
        <v>0</v>
      </c>
      <c r="AC11">
        <f>MAX(AA11:AB11)</f>
        <v>1</v>
      </c>
      <c r="AG11" s="10"/>
      <c r="AH11" s="10"/>
      <c r="AI11" s="10"/>
      <c r="AJ11" s="10"/>
      <c r="AK11" s="10"/>
    </row>
    <row r="12" spans="2:46" ht="18.75" x14ac:dyDescent="0.3">
      <c r="B12">
        <v>2</v>
      </c>
      <c r="D12" t="s">
        <v>101</v>
      </c>
      <c r="AA12">
        <f t="shared" ref="AA12:AA75" si="0">IF(D12=$I$9,1,0)</f>
        <v>1</v>
      </c>
      <c r="AB12">
        <f t="shared" ref="AB12:AB75" si="1">IF(D12=$I$10,2,0)</f>
        <v>0</v>
      </c>
      <c r="AC12">
        <f t="shared" ref="AC12:AC75" si="2">MAX(AA12:AB12)</f>
        <v>1</v>
      </c>
      <c r="AD12">
        <f>IF(AC12=AC11,0,1)</f>
        <v>0</v>
      </c>
      <c r="AG12" s="10"/>
      <c r="AH12" s="10"/>
      <c r="AI12" s="10"/>
      <c r="AJ12" s="50" t="s">
        <v>23</v>
      </c>
      <c r="AK12" s="50"/>
    </row>
    <row r="13" spans="2:46" ht="18.75" x14ac:dyDescent="0.3">
      <c r="B13">
        <v>3</v>
      </c>
      <c r="D13" t="s">
        <v>101</v>
      </c>
      <c r="F13" s="50" t="s">
        <v>26</v>
      </c>
      <c r="G13" s="50"/>
      <c r="AA13">
        <f t="shared" si="0"/>
        <v>1</v>
      </c>
      <c r="AB13">
        <f t="shared" si="1"/>
        <v>0</v>
      </c>
      <c r="AC13">
        <f t="shared" si="2"/>
        <v>1</v>
      </c>
      <c r="AD13">
        <f t="shared" ref="AD13:AD76" si="3">IF(AC13=AC12,0,1)</f>
        <v>0</v>
      </c>
      <c r="AG13" s="10"/>
      <c r="AH13" s="10"/>
      <c r="AI13" s="10"/>
      <c r="AJ13" s="10"/>
      <c r="AK13" s="10"/>
      <c r="AL13" s="10"/>
      <c r="AM13" s="10"/>
    </row>
    <row r="14" spans="2:46" ht="18.75" x14ac:dyDescent="0.3">
      <c r="B14">
        <v>4</v>
      </c>
      <c r="D14" t="s">
        <v>101</v>
      </c>
      <c r="AA14">
        <f t="shared" si="0"/>
        <v>1</v>
      </c>
      <c r="AB14">
        <f t="shared" si="1"/>
        <v>0</v>
      </c>
      <c r="AC14">
        <f t="shared" si="2"/>
        <v>1</v>
      </c>
      <c r="AD14">
        <f t="shared" si="3"/>
        <v>0</v>
      </c>
      <c r="AG14" s="10"/>
      <c r="AH14" s="10"/>
      <c r="AI14" s="10"/>
      <c r="AJ14" s="10"/>
      <c r="AK14" s="10"/>
      <c r="AL14" s="10"/>
      <c r="AM14" s="10"/>
    </row>
    <row r="15" spans="2:46" ht="18.75" x14ac:dyDescent="0.3">
      <c r="B15">
        <v>5</v>
      </c>
      <c r="D15" t="s">
        <v>101</v>
      </c>
      <c r="F15" s="10" t="s">
        <v>61</v>
      </c>
      <c r="G15" s="11">
        <f>AA9+AB9</f>
        <v>20</v>
      </c>
      <c r="I15" s="10" t="s">
        <v>20</v>
      </c>
      <c r="J15" s="10">
        <f>AT6/AT8</f>
        <v>-1.5738933076313686</v>
      </c>
      <c r="AA15">
        <f t="shared" si="0"/>
        <v>1</v>
      </c>
      <c r="AB15">
        <f t="shared" si="1"/>
        <v>0</v>
      </c>
      <c r="AC15">
        <f t="shared" si="2"/>
        <v>1</v>
      </c>
      <c r="AD15">
        <f t="shared" si="3"/>
        <v>0</v>
      </c>
      <c r="AG15" s="10"/>
      <c r="AH15" s="10"/>
      <c r="AI15" s="10"/>
      <c r="AJ15" s="10"/>
      <c r="AK15" s="10"/>
      <c r="AL15" s="10"/>
      <c r="AM15" s="10"/>
    </row>
    <row r="16" spans="2:46" ht="18.75" customHeight="1" x14ac:dyDescent="0.3">
      <c r="B16">
        <v>6</v>
      </c>
      <c r="D16" t="s">
        <v>102</v>
      </c>
      <c r="F16" s="10" t="s">
        <v>86</v>
      </c>
      <c r="G16" s="11">
        <f>AA9</f>
        <v>13</v>
      </c>
      <c r="I16" s="10"/>
      <c r="J16" s="10"/>
      <c r="AA16">
        <f t="shared" si="0"/>
        <v>0</v>
      </c>
      <c r="AB16">
        <f t="shared" si="1"/>
        <v>2</v>
      </c>
      <c r="AC16">
        <f t="shared" si="2"/>
        <v>2</v>
      </c>
      <c r="AD16">
        <f t="shared" si="3"/>
        <v>1</v>
      </c>
    </row>
    <row r="17" spans="2:30" ht="18.75" x14ac:dyDescent="0.3">
      <c r="B17">
        <v>7</v>
      </c>
      <c r="D17" t="s">
        <v>102</v>
      </c>
      <c r="F17" s="10" t="s">
        <v>87</v>
      </c>
      <c r="G17" s="11">
        <f>AB9</f>
        <v>7</v>
      </c>
      <c r="I17" s="10" t="s">
        <v>21</v>
      </c>
      <c r="J17" s="37">
        <f>IF(AQ8&lt;AR8,AQ8,AR8)</f>
        <v>5.7756058687099543E-2</v>
      </c>
      <c r="AA17">
        <f t="shared" si="0"/>
        <v>0</v>
      </c>
      <c r="AB17">
        <f t="shared" si="1"/>
        <v>2</v>
      </c>
      <c r="AC17">
        <f t="shared" si="2"/>
        <v>2</v>
      </c>
      <c r="AD17">
        <f t="shared" si="3"/>
        <v>0</v>
      </c>
    </row>
    <row r="18" spans="2:30" ht="18.75" x14ac:dyDescent="0.3">
      <c r="B18">
        <v>8</v>
      </c>
      <c r="D18" t="s">
        <v>101</v>
      </c>
      <c r="F18" s="10" t="s">
        <v>4</v>
      </c>
      <c r="G18" s="11">
        <f>SUM(AD12:AD310)</f>
        <v>7</v>
      </c>
      <c r="I18" s="10"/>
      <c r="J18" s="38"/>
      <c r="AA18">
        <f t="shared" si="0"/>
        <v>1</v>
      </c>
      <c r="AB18">
        <f t="shared" si="1"/>
        <v>0</v>
      </c>
      <c r="AC18">
        <f t="shared" si="2"/>
        <v>1</v>
      </c>
      <c r="AD18">
        <f t="shared" si="3"/>
        <v>1</v>
      </c>
    </row>
    <row r="19" spans="2:30" ht="18.75" x14ac:dyDescent="0.3">
      <c r="B19">
        <v>9</v>
      </c>
      <c r="D19" t="s">
        <v>102</v>
      </c>
      <c r="I19" s="10" t="s">
        <v>22</v>
      </c>
      <c r="J19" s="37">
        <f>J17*2</f>
        <v>0.11551211737419909</v>
      </c>
      <c r="AA19">
        <f t="shared" si="0"/>
        <v>0</v>
      </c>
      <c r="AB19">
        <f t="shared" si="1"/>
        <v>2</v>
      </c>
      <c r="AC19">
        <f t="shared" si="2"/>
        <v>2</v>
      </c>
      <c r="AD19">
        <f t="shared" si="3"/>
        <v>1</v>
      </c>
    </row>
    <row r="20" spans="2:30" ht="19.5" customHeight="1" x14ac:dyDescent="0.3">
      <c r="B20">
        <v>10</v>
      </c>
      <c r="D20" t="s">
        <v>102</v>
      </c>
      <c r="F20" s="47" t="str">
        <f>IF(MAX(G16:G17)&lt;25,"Small samples, use tables of critical values","Large samples, use probability values calculated here")</f>
        <v>Small samples, use tables of critical values</v>
      </c>
      <c r="G20" s="47"/>
      <c r="H20" s="27"/>
      <c r="I20" s="10"/>
      <c r="J20" s="10"/>
      <c r="AA20">
        <f t="shared" si="0"/>
        <v>0</v>
      </c>
      <c r="AB20">
        <f t="shared" si="1"/>
        <v>2</v>
      </c>
      <c r="AC20">
        <f t="shared" si="2"/>
        <v>2</v>
      </c>
      <c r="AD20">
        <f t="shared" si="3"/>
        <v>0</v>
      </c>
    </row>
    <row r="21" spans="2:30" ht="18.75" x14ac:dyDescent="0.3">
      <c r="B21">
        <v>11</v>
      </c>
      <c r="D21" t="s">
        <v>101</v>
      </c>
      <c r="F21" s="47"/>
      <c r="G21" s="47"/>
      <c r="H21" s="50" t="s">
        <v>94</v>
      </c>
      <c r="I21" s="50"/>
      <c r="J21" s="10">
        <f>ABS(J15/(AT4^0.5))</f>
        <v>0.35193324251957286</v>
      </c>
      <c r="AA21">
        <f t="shared" si="0"/>
        <v>1</v>
      </c>
      <c r="AB21">
        <f t="shared" si="1"/>
        <v>0</v>
      </c>
      <c r="AC21">
        <f t="shared" si="2"/>
        <v>1</v>
      </c>
      <c r="AD21">
        <f t="shared" si="3"/>
        <v>1</v>
      </c>
    </row>
    <row r="22" spans="2:30" x14ac:dyDescent="0.25">
      <c r="B22">
        <v>12</v>
      </c>
      <c r="D22" t="s">
        <v>101</v>
      </c>
      <c r="F22" s="47"/>
      <c r="G22" s="47"/>
      <c r="H22" s="27"/>
      <c r="AA22">
        <f t="shared" si="0"/>
        <v>1</v>
      </c>
      <c r="AB22">
        <f t="shared" si="1"/>
        <v>0</v>
      </c>
      <c r="AC22">
        <f t="shared" si="2"/>
        <v>1</v>
      </c>
      <c r="AD22">
        <f t="shared" si="3"/>
        <v>0</v>
      </c>
    </row>
    <row r="23" spans="2:30" x14ac:dyDescent="0.25">
      <c r="B23">
        <v>13</v>
      </c>
      <c r="D23" t="s">
        <v>101</v>
      </c>
      <c r="AA23">
        <f t="shared" si="0"/>
        <v>1</v>
      </c>
      <c r="AB23">
        <f t="shared" si="1"/>
        <v>0</v>
      </c>
      <c r="AC23">
        <f t="shared" si="2"/>
        <v>1</v>
      </c>
      <c r="AD23">
        <f t="shared" si="3"/>
        <v>0</v>
      </c>
    </row>
    <row r="24" spans="2:30" x14ac:dyDescent="0.25">
      <c r="B24">
        <v>14</v>
      </c>
      <c r="D24" t="s">
        <v>102</v>
      </c>
      <c r="AA24">
        <f t="shared" si="0"/>
        <v>0</v>
      </c>
      <c r="AB24">
        <f t="shared" si="1"/>
        <v>2</v>
      </c>
      <c r="AC24">
        <f t="shared" si="2"/>
        <v>2</v>
      </c>
      <c r="AD24">
        <f t="shared" si="3"/>
        <v>1</v>
      </c>
    </row>
    <row r="25" spans="2:30" x14ac:dyDescent="0.25">
      <c r="B25">
        <v>15</v>
      </c>
      <c r="D25" t="s">
        <v>102</v>
      </c>
      <c r="AA25">
        <f t="shared" si="0"/>
        <v>0</v>
      </c>
      <c r="AB25">
        <f t="shared" si="1"/>
        <v>2</v>
      </c>
      <c r="AC25">
        <f t="shared" si="2"/>
        <v>2</v>
      </c>
      <c r="AD25">
        <f t="shared" si="3"/>
        <v>0</v>
      </c>
    </row>
    <row r="26" spans="2:30" x14ac:dyDescent="0.25">
      <c r="B26">
        <v>16</v>
      </c>
      <c r="D26" t="s">
        <v>102</v>
      </c>
      <c r="AA26">
        <f t="shared" si="0"/>
        <v>0</v>
      </c>
      <c r="AB26">
        <f t="shared" si="1"/>
        <v>2</v>
      </c>
      <c r="AC26">
        <f t="shared" si="2"/>
        <v>2</v>
      </c>
      <c r="AD26">
        <f t="shared" si="3"/>
        <v>0</v>
      </c>
    </row>
    <row r="27" spans="2:30" x14ac:dyDescent="0.25">
      <c r="B27">
        <v>17</v>
      </c>
      <c r="D27" t="s">
        <v>101</v>
      </c>
      <c r="AA27">
        <f t="shared" si="0"/>
        <v>1</v>
      </c>
      <c r="AB27">
        <f t="shared" si="1"/>
        <v>0</v>
      </c>
      <c r="AC27">
        <f t="shared" si="2"/>
        <v>1</v>
      </c>
      <c r="AD27">
        <f t="shared" si="3"/>
        <v>1</v>
      </c>
    </row>
    <row r="28" spans="2:30" x14ac:dyDescent="0.25">
      <c r="B28">
        <v>18</v>
      </c>
      <c r="D28" t="s">
        <v>101</v>
      </c>
      <c r="AA28">
        <f t="shared" si="0"/>
        <v>1</v>
      </c>
      <c r="AB28">
        <f t="shared" si="1"/>
        <v>0</v>
      </c>
      <c r="AC28">
        <f t="shared" si="2"/>
        <v>1</v>
      </c>
      <c r="AD28">
        <f t="shared" si="3"/>
        <v>0</v>
      </c>
    </row>
    <row r="29" spans="2:30" x14ac:dyDescent="0.25">
      <c r="B29">
        <v>19</v>
      </c>
      <c r="D29" t="s">
        <v>101</v>
      </c>
      <c r="AA29">
        <f t="shared" si="0"/>
        <v>1</v>
      </c>
      <c r="AB29">
        <f t="shared" si="1"/>
        <v>0</v>
      </c>
      <c r="AC29">
        <f t="shared" si="2"/>
        <v>1</v>
      </c>
      <c r="AD29">
        <f t="shared" si="3"/>
        <v>0</v>
      </c>
    </row>
    <row r="30" spans="2:30" x14ac:dyDescent="0.25">
      <c r="B30">
        <v>20</v>
      </c>
      <c r="D30" t="s">
        <v>101</v>
      </c>
      <c r="AA30">
        <f t="shared" si="0"/>
        <v>1</v>
      </c>
      <c r="AB30">
        <f t="shared" si="1"/>
        <v>0</v>
      </c>
      <c r="AC30">
        <f t="shared" si="2"/>
        <v>1</v>
      </c>
      <c r="AD30">
        <f t="shared" si="3"/>
        <v>0</v>
      </c>
    </row>
    <row r="31" spans="2:30" x14ac:dyDescent="0.25">
      <c r="B31">
        <v>21</v>
      </c>
      <c r="D31" s="24"/>
      <c r="AA31">
        <f t="shared" si="0"/>
        <v>0</v>
      </c>
      <c r="AB31">
        <f t="shared" si="1"/>
        <v>0</v>
      </c>
      <c r="AC31">
        <f t="shared" si="2"/>
        <v>0</v>
      </c>
      <c r="AD31">
        <f t="shared" si="3"/>
        <v>1</v>
      </c>
    </row>
    <row r="32" spans="2:30" x14ac:dyDescent="0.25">
      <c r="B32">
        <v>22</v>
      </c>
      <c r="D32" s="24"/>
      <c r="AA32">
        <f t="shared" si="0"/>
        <v>0</v>
      </c>
      <c r="AB32">
        <f t="shared" si="1"/>
        <v>0</v>
      </c>
      <c r="AC32">
        <f t="shared" si="2"/>
        <v>0</v>
      </c>
      <c r="AD32">
        <f t="shared" si="3"/>
        <v>0</v>
      </c>
    </row>
    <row r="33" spans="2:30" x14ac:dyDescent="0.25">
      <c r="B33">
        <v>23</v>
      </c>
      <c r="D33" s="24"/>
      <c r="AA33">
        <f t="shared" si="0"/>
        <v>0</v>
      </c>
      <c r="AB33">
        <f t="shared" si="1"/>
        <v>0</v>
      </c>
      <c r="AC33">
        <f t="shared" si="2"/>
        <v>0</v>
      </c>
      <c r="AD33">
        <f t="shared" si="3"/>
        <v>0</v>
      </c>
    </row>
    <row r="34" spans="2:30" x14ac:dyDescent="0.25">
      <c r="B34">
        <v>24</v>
      </c>
      <c r="D34" s="24"/>
      <c r="AA34">
        <f t="shared" si="0"/>
        <v>0</v>
      </c>
      <c r="AB34">
        <f t="shared" si="1"/>
        <v>0</v>
      </c>
      <c r="AC34">
        <f t="shared" si="2"/>
        <v>0</v>
      </c>
      <c r="AD34">
        <f t="shared" si="3"/>
        <v>0</v>
      </c>
    </row>
    <row r="35" spans="2:30" x14ac:dyDescent="0.25">
      <c r="B35">
        <v>25</v>
      </c>
      <c r="D35" s="24"/>
      <c r="AA35">
        <f t="shared" si="0"/>
        <v>0</v>
      </c>
      <c r="AB35">
        <f t="shared" si="1"/>
        <v>0</v>
      </c>
      <c r="AC35">
        <f t="shared" si="2"/>
        <v>0</v>
      </c>
      <c r="AD35">
        <f t="shared" si="3"/>
        <v>0</v>
      </c>
    </row>
    <row r="36" spans="2:30" x14ac:dyDescent="0.25">
      <c r="B36">
        <v>26</v>
      </c>
      <c r="D36" s="24"/>
      <c r="AA36">
        <f t="shared" si="0"/>
        <v>0</v>
      </c>
      <c r="AB36">
        <f t="shared" si="1"/>
        <v>0</v>
      </c>
      <c r="AC36">
        <f t="shared" si="2"/>
        <v>0</v>
      </c>
      <c r="AD36">
        <f t="shared" si="3"/>
        <v>0</v>
      </c>
    </row>
    <row r="37" spans="2:30" x14ac:dyDescent="0.25">
      <c r="B37">
        <v>27</v>
      </c>
      <c r="D37" s="24"/>
      <c r="AA37">
        <f t="shared" si="0"/>
        <v>0</v>
      </c>
      <c r="AB37">
        <f t="shared" si="1"/>
        <v>0</v>
      </c>
      <c r="AC37">
        <f t="shared" si="2"/>
        <v>0</v>
      </c>
      <c r="AD37">
        <f t="shared" si="3"/>
        <v>0</v>
      </c>
    </row>
    <row r="38" spans="2:30" x14ac:dyDescent="0.25">
      <c r="B38">
        <v>28</v>
      </c>
      <c r="D38" s="24"/>
      <c r="AA38">
        <f t="shared" si="0"/>
        <v>0</v>
      </c>
      <c r="AB38">
        <f t="shared" si="1"/>
        <v>0</v>
      </c>
      <c r="AC38">
        <f t="shared" si="2"/>
        <v>0</v>
      </c>
      <c r="AD38">
        <f t="shared" si="3"/>
        <v>0</v>
      </c>
    </row>
    <row r="39" spans="2:30" x14ac:dyDescent="0.25">
      <c r="B39">
        <v>29</v>
      </c>
      <c r="D39" s="24"/>
      <c r="AA39">
        <f t="shared" si="0"/>
        <v>0</v>
      </c>
      <c r="AB39">
        <f t="shared" si="1"/>
        <v>0</v>
      </c>
      <c r="AC39">
        <f t="shared" si="2"/>
        <v>0</v>
      </c>
      <c r="AD39">
        <f t="shared" si="3"/>
        <v>0</v>
      </c>
    </row>
    <row r="40" spans="2:30" x14ac:dyDescent="0.25">
      <c r="B40">
        <v>30</v>
      </c>
      <c r="D40" s="24"/>
      <c r="AA40">
        <f t="shared" si="0"/>
        <v>0</v>
      </c>
      <c r="AB40">
        <f t="shared" si="1"/>
        <v>0</v>
      </c>
      <c r="AC40">
        <f t="shared" si="2"/>
        <v>0</v>
      </c>
      <c r="AD40">
        <f t="shared" si="3"/>
        <v>0</v>
      </c>
    </row>
    <row r="41" spans="2:30" x14ac:dyDescent="0.25">
      <c r="B41">
        <v>31</v>
      </c>
      <c r="D41" s="24"/>
      <c r="AA41">
        <f t="shared" si="0"/>
        <v>0</v>
      </c>
      <c r="AB41">
        <f t="shared" si="1"/>
        <v>0</v>
      </c>
      <c r="AC41">
        <f t="shared" si="2"/>
        <v>0</v>
      </c>
      <c r="AD41">
        <f t="shared" si="3"/>
        <v>0</v>
      </c>
    </row>
    <row r="42" spans="2:30" x14ac:dyDescent="0.25">
      <c r="B42">
        <v>32</v>
      </c>
      <c r="D42" s="24"/>
      <c r="AA42">
        <f t="shared" si="0"/>
        <v>0</v>
      </c>
      <c r="AB42">
        <f t="shared" si="1"/>
        <v>0</v>
      </c>
      <c r="AC42">
        <f t="shared" si="2"/>
        <v>0</v>
      </c>
      <c r="AD42">
        <f t="shared" si="3"/>
        <v>0</v>
      </c>
    </row>
    <row r="43" spans="2:30" x14ac:dyDescent="0.25">
      <c r="B43">
        <v>33</v>
      </c>
      <c r="D43" s="24"/>
      <c r="AA43">
        <f t="shared" si="0"/>
        <v>0</v>
      </c>
      <c r="AB43">
        <f t="shared" si="1"/>
        <v>0</v>
      </c>
      <c r="AC43">
        <f t="shared" si="2"/>
        <v>0</v>
      </c>
      <c r="AD43">
        <f t="shared" si="3"/>
        <v>0</v>
      </c>
    </row>
    <row r="44" spans="2:30" x14ac:dyDescent="0.25">
      <c r="B44">
        <v>34</v>
      </c>
      <c r="D44" s="24"/>
      <c r="AA44">
        <f t="shared" si="0"/>
        <v>0</v>
      </c>
      <c r="AB44">
        <f t="shared" si="1"/>
        <v>0</v>
      </c>
      <c r="AC44">
        <f t="shared" si="2"/>
        <v>0</v>
      </c>
      <c r="AD44">
        <f t="shared" si="3"/>
        <v>0</v>
      </c>
    </row>
    <row r="45" spans="2:30" x14ac:dyDescent="0.25">
      <c r="B45">
        <v>35</v>
      </c>
      <c r="D45" s="24"/>
      <c r="AA45">
        <f t="shared" si="0"/>
        <v>0</v>
      </c>
      <c r="AB45">
        <f t="shared" si="1"/>
        <v>0</v>
      </c>
      <c r="AC45">
        <f t="shared" si="2"/>
        <v>0</v>
      </c>
      <c r="AD45">
        <f t="shared" si="3"/>
        <v>0</v>
      </c>
    </row>
    <row r="46" spans="2:30" x14ac:dyDescent="0.25">
      <c r="B46">
        <v>36</v>
      </c>
      <c r="D46" s="24"/>
      <c r="AA46">
        <f t="shared" si="0"/>
        <v>0</v>
      </c>
      <c r="AB46">
        <f t="shared" si="1"/>
        <v>0</v>
      </c>
      <c r="AC46">
        <f t="shared" si="2"/>
        <v>0</v>
      </c>
      <c r="AD46">
        <f t="shared" si="3"/>
        <v>0</v>
      </c>
    </row>
    <row r="47" spans="2:30" x14ac:dyDescent="0.25">
      <c r="B47">
        <v>37</v>
      </c>
      <c r="D47" s="24"/>
      <c r="AA47">
        <f t="shared" si="0"/>
        <v>0</v>
      </c>
      <c r="AB47">
        <f t="shared" si="1"/>
        <v>0</v>
      </c>
      <c r="AC47">
        <f t="shared" si="2"/>
        <v>0</v>
      </c>
      <c r="AD47">
        <f t="shared" si="3"/>
        <v>0</v>
      </c>
    </row>
    <row r="48" spans="2:30" x14ac:dyDescent="0.25">
      <c r="B48">
        <v>38</v>
      </c>
      <c r="D48" s="24"/>
      <c r="AA48">
        <f t="shared" si="0"/>
        <v>0</v>
      </c>
      <c r="AB48">
        <f t="shared" si="1"/>
        <v>0</v>
      </c>
      <c r="AC48">
        <f t="shared" si="2"/>
        <v>0</v>
      </c>
      <c r="AD48">
        <f t="shared" si="3"/>
        <v>0</v>
      </c>
    </row>
    <row r="49" spans="2:30" x14ac:dyDescent="0.25">
      <c r="B49">
        <v>39</v>
      </c>
      <c r="D49" s="24"/>
      <c r="AA49">
        <f t="shared" si="0"/>
        <v>0</v>
      </c>
      <c r="AB49">
        <f t="shared" si="1"/>
        <v>0</v>
      </c>
      <c r="AC49">
        <f t="shared" si="2"/>
        <v>0</v>
      </c>
      <c r="AD49">
        <f t="shared" si="3"/>
        <v>0</v>
      </c>
    </row>
    <row r="50" spans="2:30" x14ac:dyDescent="0.25">
      <c r="B50">
        <v>40</v>
      </c>
      <c r="D50" s="24"/>
      <c r="AA50">
        <f t="shared" si="0"/>
        <v>0</v>
      </c>
      <c r="AB50">
        <f t="shared" si="1"/>
        <v>0</v>
      </c>
      <c r="AC50">
        <f t="shared" si="2"/>
        <v>0</v>
      </c>
      <c r="AD50">
        <f t="shared" si="3"/>
        <v>0</v>
      </c>
    </row>
    <row r="51" spans="2:30" x14ac:dyDescent="0.25">
      <c r="B51">
        <v>41</v>
      </c>
      <c r="D51" s="24"/>
      <c r="AA51">
        <f t="shared" si="0"/>
        <v>0</v>
      </c>
      <c r="AB51">
        <f t="shared" si="1"/>
        <v>0</v>
      </c>
      <c r="AC51">
        <f t="shared" si="2"/>
        <v>0</v>
      </c>
      <c r="AD51">
        <f t="shared" si="3"/>
        <v>0</v>
      </c>
    </row>
    <row r="52" spans="2:30" x14ac:dyDescent="0.25">
      <c r="B52">
        <v>42</v>
      </c>
      <c r="D52" s="24"/>
      <c r="AA52">
        <f t="shared" si="0"/>
        <v>0</v>
      </c>
      <c r="AB52">
        <f t="shared" si="1"/>
        <v>0</v>
      </c>
      <c r="AC52">
        <f t="shared" si="2"/>
        <v>0</v>
      </c>
      <c r="AD52">
        <f t="shared" si="3"/>
        <v>0</v>
      </c>
    </row>
    <row r="53" spans="2:30" x14ac:dyDescent="0.25">
      <c r="B53">
        <v>43</v>
      </c>
      <c r="D53" s="24"/>
      <c r="AA53">
        <f t="shared" si="0"/>
        <v>0</v>
      </c>
      <c r="AB53">
        <f t="shared" si="1"/>
        <v>0</v>
      </c>
      <c r="AC53">
        <f t="shared" si="2"/>
        <v>0</v>
      </c>
      <c r="AD53">
        <f t="shared" si="3"/>
        <v>0</v>
      </c>
    </row>
    <row r="54" spans="2:30" x14ac:dyDescent="0.25">
      <c r="B54">
        <v>44</v>
      </c>
      <c r="D54" s="24"/>
      <c r="AA54">
        <f t="shared" si="0"/>
        <v>0</v>
      </c>
      <c r="AB54">
        <f t="shared" si="1"/>
        <v>0</v>
      </c>
      <c r="AC54">
        <f t="shared" si="2"/>
        <v>0</v>
      </c>
      <c r="AD54">
        <f t="shared" si="3"/>
        <v>0</v>
      </c>
    </row>
    <row r="55" spans="2:30" x14ac:dyDescent="0.25">
      <c r="B55">
        <v>45</v>
      </c>
      <c r="D55" s="24"/>
      <c r="AA55">
        <f t="shared" si="0"/>
        <v>0</v>
      </c>
      <c r="AB55">
        <f t="shared" si="1"/>
        <v>0</v>
      </c>
      <c r="AC55">
        <f t="shared" si="2"/>
        <v>0</v>
      </c>
      <c r="AD55">
        <f t="shared" si="3"/>
        <v>0</v>
      </c>
    </row>
    <row r="56" spans="2:30" x14ac:dyDescent="0.25">
      <c r="B56">
        <v>46</v>
      </c>
      <c r="D56" s="24"/>
      <c r="AA56">
        <f t="shared" si="0"/>
        <v>0</v>
      </c>
      <c r="AB56">
        <f t="shared" si="1"/>
        <v>0</v>
      </c>
      <c r="AC56">
        <f t="shared" si="2"/>
        <v>0</v>
      </c>
      <c r="AD56">
        <f t="shared" si="3"/>
        <v>0</v>
      </c>
    </row>
    <row r="57" spans="2:30" x14ac:dyDescent="0.25">
      <c r="B57">
        <v>47</v>
      </c>
      <c r="D57" s="24"/>
      <c r="AA57">
        <f t="shared" si="0"/>
        <v>0</v>
      </c>
      <c r="AB57">
        <f t="shared" si="1"/>
        <v>0</v>
      </c>
      <c r="AC57">
        <f t="shared" si="2"/>
        <v>0</v>
      </c>
      <c r="AD57">
        <f t="shared" si="3"/>
        <v>0</v>
      </c>
    </row>
    <row r="58" spans="2:30" x14ac:dyDescent="0.25">
      <c r="B58">
        <v>48</v>
      </c>
      <c r="D58" s="24"/>
      <c r="AA58">
        <f t="shared" si="0"/>
        <v>0</v>
      </c>
      <c r="AB58">
        <f t="shared" si="1"/>
        <v>0</v>
      </c>
      <c r="AC58">
        <f t="shared" si="2"/>
        <v>0</v>
      </c>
      <c r="AD58">
        <f t="shared" si="3"/>
        <v>0</v>
      </c>
    </row>
    <row r="59" spans="2:30" x14ac:dyDescent="0.25">
      <c r="B59">
        <v>49</v>
      </c>
      <c r="D59" s="24"/>
      <c r="AA59">
        <f t="shared" si="0"/>
        <v>0</v>
      </c>
      <c r="AB59">
        <f t="shared" si="1"/>
        <v>0</v>
      </c>
      <c r="AC59">
        <f t="shared" si="2"/>
        <v>0</v>
      </c>
      <c r="AD59">
        <f t="shared" si="3"/>
        <v>0</v>
      </c>
    </row>
    <row r="60" spans="2:30" x14ac:dyDescent="0.25">
      <c r="B60">
        <v>50</v>
      </c>
      <c r="D60" s="24"/>
      <c r="AA60">
        <f t="shared" si="0"/>
        <v>0</v>
      </c>
      <c r="AB60">
        <f t="shared" si="1"/>
        <v>0</v>
      </c>
      <c r="AC60">
        <f t="shared" si="2"/>
        <v>0</v>
      </c>
      <c r="AD60">
        <f t="shared" si="3"/>
        <v>0</v>
      </c>
    </row>
    <row r="61" spans="2:30" x14ac:dyDescent="0.25">
      <c r="B61">
        <v>51</v>
      </c>
      <c r="D61" s="24"/>
      <c r="AA61">
        <f t="shared" si="0"/>
        <v>0</v>
      </c>
      <c r="AB61">
        <f t="shared" si="1"/>
        <v>0</v>
      </c>
      <c r="AC61">
        <f t="shared" si="2"/>
        <v>0</v>
      </c>
      <c r="AD61">
        <f t="shared" si="3"/>
        <v>0</v>
      </c>
    </row>
    <row r="62" spans="2:30" x14ac:dyDescent="0.25">
      <c r="B62">
        <v>52</v>
      </c>
      <c r="D62" s="24"/>
      <c r="AA62">
        <f t="shared" si="0"/>
        <v>0</v>
      </c>
      <c r="AB62">
        <f t="shared" si="1"/>
        <v>0</v>
      </c>
      <c r="AC62">
        <f t="shared" si="2"/>
        <v>0</v>
      </c>
      <c r="AD62">
        <f t="shared" si="3"/>
        <v>0</v>
      </c>
    </row>
    <row r="63" spans="2:30" x14ac:dyDescent="0.25">
      <c r="B63">
        <v>53</v>
      </c>
      <c r="D63" s="24"/>
      <c r="AA63">
        <f t="shared" si="0"/>
        <v>0</v>
      </c>
      <c r="AB63">
        <f t="shared" si="1"/>
        <v>0</v>
      </c>
      <c r="AC63">
        <f t="shared" si="2"/>
        <v>0</v>
      </c>
      <c r="AD63">
        <f t="shared" si="3"/>
        <v>0</v>
      </c>
    </row>
    <row r="64" spans="2:30" x14ac:dyDescent="0.25">
      <c r="B64">
        <v>54</v>
      </c>
      <c r="D64" s="24"/>
      <c r="AA64">
        <f t="shared" si="0"/>
        <v>0</v>
      </c>
      <c r="AB64">
        <f t="shared" si="1"/>
        <v>0</v>
      </c>
      <c r="AC64">
        <f t="shared" si="2"/>
        <v>0</v>
      </c>
      <c r="AD64">
        <f t="shared" si="3"/>
        <v>0</v>
      </c>
    </row>
    <row r="65" spans="2:30" x14ac:dyDescent="0.25">
      <c r="B65">
        <v>55</v>
      </c>
      <c r="D65" s="24"/>
      <c r="AA65">
        <f t="shared" si="0"/>
        <v>0</v>
      </c>
      <c r="AB65">
        <f t="shared" si="1"/>
        <v>0</v>
      </c>
      <c r="AC65">
        <f t="shared" si="2"/>
        <v>0</v>
      </c>
      <c r="AD65">
        <f t="shared" si="3"/>
        <v>0</v>
      </c>
    </row>
    <row r="66" spans="2:30" x14ac:dyDescent="0.25">
      <c r="B66">
        <v>56</v>
      </c>
      <c r="D66" s="24"/>
      <c r="AA66">
        <f t="shared" si="0"/>
        <v>0</v>
      </c>
      <c r="AB66">
        <f t="shared" si="1"/>
        <v>0</v>
      </c>
      <c r="AC66">
        <f t="shared" si="2"/>
        <v>0</v>
      </c>
      <c r="AD66">
        <f t="shared" si="3"/>
        <v>0</v>
      </c>
    </row>
    <row r="67" spans="2:30" x14ac:dyDescent="0.25">
      <c r="B67">
        <v>57</v>
      </c>
      <c r="D67" s="24"/>
      <c r="AA67">
        <f t="shared" si="0"/>
        <v>0</v>
      </c>
      <c r="AB67">
        <f t="shared" si="1"/>
        <v>0</v>
      </c>
      <c r="AC67">
        <f t="shared" si="2"/>
        <v>0</v>
      </c>
      <c r="AD67">
        <f t="shared" si="3"/>
        <v>0</v>
      </c>
    </row>
    <row r="68" spans="2:30" x14ac:dyDescent="0.25">
      <c r="B68">
        <v>58</v>
      </c>
      <c r="D68" s="24"/>
      <c r="AA68">
        <f t="shared" si="0"/>
        <v>0</v>
      </c>
      <c r="AB68">
        <f t="shared" si="1"/>
        <v>0</v>
      </c>
      <c r="AC68">
        <f t="shared" si="2"/>
        <v>0</v>
      </c>
      <c r="AD68">
        <f t="shared" si="3"/>
        <v>0</v>
      </c>
    </row>
    <row r="69" spans="2:30" x14ac:dyDescent="0.25">
      <c r="B69">
        <v>59</v>
      </c>
      <c r="D69" s="24"/>
      <c r="AA69">
        <f t="shared" si="0"/>
        <v>0</v>
      </c>
      <c r="AB69">
        <f t="shared" si="1"/>
        <v>0</v>
      </c>
      <c r="AC69">
        <f t="shared" si="2"/>
        <v>0</v>
      </c>
      <c r="AD69">
        <f t="shared" si="3"/>
        <v>0</v>
      </c>
    </row>
    <row r="70" spans="2:30" x14ac:dyDescent="0.25">
      <c r="B70">
        <v>60</v>
      </c>
      <c r="D70" s="24"/>
      <c r="AA70">
        <f t="shared" si="0"/>
        <v>0</v>
      </c>
      <c r="AB70">
        <f t="shared" si="1"/>
        <v>0</v>
      </c>
      <c r="AC70">
        <f t="shared" si="2"/>
        <v>0</v>
      </c>
      <c r="AD70">
        <f t="shared" si="3"/>
        <v>0</v>
      </c>
    </row>
    <row r="71" spans="2:30" x14ac:dyDescent="0.25">
      <c r="B71">
        <v>61</v>
      </c>
      <c r="D71" s="24"/>
      <c r="AA71">
        <f t="shared" si="0"/>
        <v>0</v>
      </c>
      <c r="AB71">
        <f t="shared" si="1"/>
        <v>0</v>
      </c>
      <c r="AC71">
        <f t="shared" si="2"/>
        <v>0</v>
      </c>
      <c r="AD71">
        <f t="shared" si="3"/>
        <v>0</v>
      </c>
    </row>
    <row r="72" spans="2:30" x14ac:dyDescent="0.25">
      <c r="B72">
        <v>62</v>
      </c>
      <c r="D72" s="24"/>
      <c r="AA72">
        <f t="shared" si="0"/>
        <v>0</v>
      </c>
      <c r="AB72">
        <f t="shared" si="1"/>
        <v>0</v>
      </c>
      <c r="AC72">
        <f t="shared" si="2"/>
        <v>0</v>
      </c>
      <c r="AD72">
        <f t="shared" si="3"/>
        <v>0</v>
      </c>
    </row>
    <row r="73" spans="2:30" x14ac:dyDescent="0.25">
      <c r="B73">
        <v>63</v>
      </c>
      <c r="D73" s="24"/>
      <c r="AA73">
        <f t="shared" si="0"/>
        <v>0</v>
      </c>
      <c r="AB73">
        <f t="shared" si="1"/>
        <v>0</v>
      </c>
      <c r="AC73">
        <f t="shared" si="2"/>
        <v>0</v>
      </c>
      <c r="AD73">
        <f t="shared" si="3"/>
        <v>0</v>
      </c>
    </row>
    <row r="74" spans="2:30" x14ac:dyDescent="0.25">
      <c r="B74">
        <v>64</v>
      </c>
      <c r="D74" s="24"/>
      <c r="AA74">
        <f t="shared" si="0"/>
        <v>0</v>
      </c>
      <c r="AB74">
        <f t="shared" si="1"/>
        <v>0</v>
      </c>
      <c r="AC74">
        <f t="shared" si="2"/>
        <v>0</v>
      </c>
      <c r="AD74">
        <f t="shared" si="3"/>
        <v>0</v>
      </c>
    </row>
    <row r="75" spans="2:30" x14ac:dyDescent="0.25">
      <c r="B75">
        <v>65</v>
      </c>
      <c r="D75" s="24"/>
      <c r="AA75">
        <f t="shared" si="0"/>
        <v>0</v>
      </c>
      <c r="AB75">
        <f t="shared" si="1"/>
        <v>0</v>
      </c>
      <c r="AC75">
        <f t="shared" si="2"/>
        <v>0</v>
      </c>
      <c r="AD75">
        <f t="shared" si="3"/>
        <v>0</v>
      </c>
    </row>
    <row r="76" spans="2:30" x14ac:dyDescent="0.25">
      <c r="B76">
        <v>66</v>
      </c>
      <c r="D76" s="24"/>
      <c r="AA76">
        <f t="shared" ref="AA76:AA139" si="4">IF(D76=$I$9,1,0)</f>
        <v>0</v>
      </c>
      <c r="AB76">
        <f t="shared" ref="AB76:AB139" si="5">IF(D76=$I$10,2,0)</f>
        <v>0</v>
      </c>
      <c r="AC76">
        <f t="shared" ref="AC76:AC139" si="6">MAX(AA76:AB76)</f>
        <v>0</v>
      </c>
      <c r="AD76">
        <f t="shared" si="3"/>
        <v>0</v>
      </c>
    </row>
    <row r="77" spans="2:30" x14ac:dyDescent="0.25">
      <c r="B77">
        <v>67</v>
      </c>
      <c r="D77" s="24"/>
      <c r="AA77">
        <f t="shared" si="4"/>
        <v>0</v>
      </c>
      <c r="AB77">
        <f t="shared" si="5"/>
        <v>0</v>
      </c>
      <c r="AC77">
        <f t="shared" si="6"/>
        <v>0</v>
      </c>
      <c r="AD77">
        <f t="shared" ref="AD77:AD140" si="7">IF(AC77=AC76,0,1)</f>
        <v>0</v>
      </c>
    </row>
    <row r="78" spans="2:30" x14ac:dyDescent="0.25">
      <c r="B78">
        <v>68</v>
      </c>
      <c r="D78" s="24"/>
      <c r="AA78">
        <f t="shared" si="4"/>
        <v>0</v>
      </c>
      <c r="AB78">
        <f t="shared" si="5"/>
        <v>0</v>
      </c>
      <c r="AC78">
        <f t="shared" si="6"/>
        <v>0</v>
      </c>
      <c r="AD78">
        <f t="shared" si="7"/>
        <v>0</v>
      </c>
    </row>
    <row r="79" spans="2:30" x14ac:dyDescent="0.25">
      <c r="B79">
        <v>69</v>
      </c>
      <c r="D79" s="24"/>
      <c r="AA79">
        <f t="shared" si="4"/>
        <v>0</v>
      </c>
      <c r="AB79">
        <f t="shared" si="5"/>
        <v>0</v>
      </c>
      <c r="AC79">
        <f t="shared" si="6"/>
        <v>0</v>
      </c>
      <c r="AD79">
        <f t="shared" si="7"/>
        <v>0</v>
      </c>
    </row>
    <row r="80" spans="2:30" x14ac:dyDescent="0.25">
      <c r="B80">
        <v>70</v>
      </c>
      <c r="D80" s="24"/>
      <c r="AA80">
        <f t="shared" si="4"/>
        <v>0</v>
      </c>
      <c r="AB80">
        <f t="shared" si="5"/>
        <v>0</v>
      </c>
      <c r="AC80">
        <f t="shared" si="6"/>
        <v>0</v>
      </c>
      <c r="AD80">
        <f t="shared" si="7"/>
        <v>0</v>
      </c>
    </row>
    <row r="81" spans="2:30" x14ac:dyDescent="0.25">
      <c r="B81">
        <v>71</v>
      </c>
      <c r="D81" s="24"/>
      <c r="AA81">
        <f t="shared" si="4"/>
        <v>0</v>
      </c>
      <c r="AB81">
        <f t="shared" si="5"/>
        <v>0</v>
      </c>
      <c r="AC81">
        <f t="shared" si="6"/>
        <v>0</v>
      </c>
      <c r="AD81">
        <f t="shared" si="7"/>
        <v>0</v>
      </c>
    </row>
    <row r="82" spans="2:30" x14ac:dyDescent="0.25">
      <c r="B82">
        <v>72</v>
      </c>
      <c r="D82" s="24"/>
      <c r="AA82">
        <f t="shared" si="4"/>
        <v>0</v>
      </c>
      <c r="AB82">
        <f t="shared" si="5"/>
        <v>0</v>
      </c>
      <c r="AC82">
        <f t="shared" si="6"/>
        <v>0</v>
      </c>
      <c r="AD82">
        <f t="shared" si="7"/>
        <v>0</v>
      </c>
    </row>
    <row r="83" spans="2:30" x14ac:dyDescent="0.25">
      <c r="B83">
        <v>73</v>
      </c>
      <c r="D83" s="24"/>
      <c r="AA83">
        <f t="shared" si="4"/>
        <v>0</v>
      </c>
      <c r="AB83">
        <f t="shared" si="5"/>
        <v>0</v>
      </c>
      <c r="AC83">
        <f t="shared" si="6"/>
        <v>0</v>
      </c>
      <c r="AD83">
        <f t="shared" si="7"/>
        <v>0</v>
      </c>
    </row>
    <row r="84" spans="2:30" x14ac:dyDescent="0.25">
      <c r="B84">
        <v>74</v>
      </c>
      <c r="D84" s="24"/>
      <c r="AA84">
        <f t="shared" si="4"/>
        <v>0</v>
      </c>
      <c r="AB84">
        <f t="shared" si="5"/>
        <v>0</v>
      </c>
      <c r="AC84">
        <f t="shared" si="6"/>
        <v>0</v>
      </c>
      <c r="AD84">
        <f t="shared" si="7"/>
        <v>0</v>
      </c>
    </row>
    <row r="85" spans="2:30" x14ac:dyDescent="0.25">
      <c r="B85">
        <v>75</v>
      </c>
      <c r="D85" s="24"/>
      <c r="AA85">
        <f t="shared" si="4"/>
        <v>0</v>
      </c>
      <c r="AB85">
        <f t="shared" si="5"/>
        <v>0</v>
      </c>
      <c r="AC85">
        <f t="shared" si="6"/>
        <v>0</v>
      </c>
      <c r="AD85">
        <f t="shared" si="7"/>
        <v>0</v>
      </c>
    </row>
    <row r="86" spans="2:30" x14ac:dyDescent="0.25">
      <c r="B86">
        <v>76</v>
      </c>
      <c r="D86" s="24"/>
      <c r="AA86">
        <f t="shared" si="4"/>
        <v>0</v>
      </c>
      <c r="AB86">
        <f t="shared" si="5"/>
        <v>0</v>
      </c>
      <c r="AC86">
        <f t="shared" si="6"/>
        <v>0</v>
      </c>
      <c r="AD86">
        <f t="shared" si="7"/>
        <v>0</v>
      </c>
    </row>
    <row r="87" spans="2:30" x14ac:dyDescent="0.25">
      <c r="B87">
        <v>77</v>
      </c>
      <c r="D87" s="24"/>
      <c r="AA87">
        <f t="shared" si="4"/>
        <v>0</v>
      </c>
      <c r="AB87">
        <f t="shared" si="5"/>
        <v>0</v>
      </c>
      <c r="AC87">
        <f t="shared" si="6"/>
        <v>0</v>
      </c>
      <c r="AD87">
        <f t="shared" si="7"/>
        <v>0</v>
      </c>
    </row>
    <row r="88" spans="2:30" x14ac:dyDescent="0.25">
      <c r="B88">
        <v>78</v>
      </c>
      <c r="D88" s="24"/>
      <c r="AA88">
        <f t="shared" si="4"/>
        <v>0</v>
      </c>
      <c r="AB88">
        <f t="shared" si="5"/>
        <v>0</v>
      </c>
      <c r="AC88">
        <f t="shared" si="6"/>
        <v>0</v>
      </c>
      <c r="AD88">
        <f t="shared" si="7"/>
        <v>0</v>
      </c>
    </row>
    <row r="89" spans="2:30" x14ac:dyDescent="0.25">
      <c r="B89">
        <v>79</v>
      </c>
      <c r="D89" s="24"/>
      <c r="AA89">
        <f t="shared" si="4"/>
        <v>0</v>
      </c>
      <c r="AB89">
        <f t="shared" si="5"/>
        <v>0</v>
      </c>
      <c r="AC89">
        <f t="shared" si="6"/>
        <v>0</v>
      </c>
      <c r="AD89">
        <f t="shared" si="7"/>
        <v>0</v>
      </c>
    </row>
    <row r="90" spans="2:30" x14ac:dyDescent="0.25">
      <c r="B90">
        <v>80</v>
      </c>
      <c r="D90" s="24"/>
      <c r="AA90">
        <f t="shared" si="4"/>
        <v>0</v>
      </c>
      <c r="AB90">
        <f t="shared" si="5"/>
        <v>0</v>
      </c>
      <c r="AC90">
        <f t="shared" si="6"/>
        <v>0</v>
      </c>
      <c r="AD90">
        <f t="shared" si="7"/>
        <v>0</v>
      </c>
    </row>
    <row r="91" spans="2:30" x14ac:dyDescent="0.25">
      <c r="B91">
        <v>81</v>
      </c>
      <c r="D91" s="24"/>
      <c r="AA91">
        <f t="shared" si="4"/>
        <v>0</v>
      </c>
      <c r="AB91">
        <f t="shared" si="5"/>
        <v>0</v>
      </c>
      <c r="AC91">
        <f t="shared" si="6"/>
        <v>0</v>
      </c>
      <c r="AD91">
        <f t="shared" si="7"/>
        <v>0</v>
      </c>
    </row>
    <row r="92" spans="2:30" x14ac:dyDescent="0.25">
      <c r="B92">
        <v>82</v>
      </c>
      <c r="D92" s="24"/>
      <c r="AA92">
        <f t="shared" si="4"/>
        <v>0</v>
      </c>
      <c r="AB92">
        <f t="shared" si="5"/>
        <v>0</v>
      </c>
      <c r="AC92">
        <f t="shared" si="6"/>
        <v>0</v>
      </c>
      <c r="AD92">
        <f t="shared" si="7"/>
        <v>0</v>
      </c>
    </row>
    <row r="93" spans="2:30" x14ac:dyDescent="0.25">
      <c r="B93">
        <v>83</v>
      </c>
      <c r="D93" s="24"/>
      <c r="AA93">
        <f t="shared" si="4"/>
        <v>0</v>
      </c>
      <c r="AB93">
        <f t="shared" si="5"/>
        <v>0</v>
      </c>
      <c r="AC93">
        <f t="shared" si="6"/>
        <v>0</v>
      </c>
      <c r="AD93">
        <f t="shared" si="7"/>
        <v>0</v>
      </c>
    </row>
    <row r="94" spans="2:30" x14ac:dyDescent="0.25">
      <c r="B94">
        <v>84</v>
      </c>
      <c r="D94" s="24"/>
      <c r="AA94">
        <f t="shared" si="4"/>
        <v>0</v>
      </c>
      <c r="AB94">
        <f t="shared" si="5"/>
        <v>0</v>
      </c>
      <c r="AC94">
        <f t="shared" si="6"/>
        <v>0</v>
      </c>
      <c r="AD94">
        <f t="shared" si="7"/>
        <v>0</v>
      </c>
    </row>
    <row r="95" spans="2:30" x14ac:dyDescent="0.25">
      <c r="B95">
        <v>85</v>
      </c>
      <c r="D95" s="24"/>
      <c r="AA95">
        <f t="shared" si="4"/>
        <v>0</v>
      </c>
      <c r="AB95">
        <f t="shared" si="5"/>
        <v>0</v>
      </c>
      <c r="AC95">
        <f t="shared" si="6"/>
        <v>0</v>
      </c>
      <c r="AD95">
        <f t="shared" si="7"/>
        <v>0</v>
      </c>
    </row>
    <row r="96" spans="2:30" x14ac:dyDescent="0.25">
      <c r="B96">
        <v>86</v>
      </c>
      <c r="D96" s="24"/>
      <c r="AA96">
        <f t="shared" si="4"/>
        <v>0</v>
      </c>
      <c r="AB96">
        <f t="shared" si="5"/>
        <v>0</v>
      </c>
      <c r="AC96">
        <f t="shared" si="6"/>
        <v>0</v>
      </c>
      <c r="AD96">
        <f t="shared" si="7"/>
        <v>0</v>
      </c>
    </row>
    <row r="97" spans="2:30" x14ac:dyDescent="0.25">
      <c r="B97">
        <v>87</v>
      </c>
      <c r="D97" s="24"/>
      <c r="AA97">
        <f t="shared" si="4"/>
        <v>0</v>
      </c>
      <c r="AB97">
        <f t="shared" si="5"/>
        <v>0</v>
      </c>
      <c r="AC97">
        <f t="shared" si="6"/>
        <v>0</v>
      </c>
      <c r="AD97">
        <f t="shared" si="7"/>
        <v>0</v>
      </c>
    </row>
    <row r="98" spans="2:30" x14ac:dyDescent="0.25">
      <c r="B98">
        <v>88</v>
      </c>
      <c r="D98" s="24"/>
      <c r="AA98">
        <f t="shared" si="4"/>
        <v>0</v>
      </c>
      <c r="AB98">
        <f t="shared" si="5"/>
        <v>0</v>
      </c>
      <c r="AC98">
        <f t="shared" si="6"/>
        <v>0</v>
      </c>
      <c r="AD98">
        <f t="shared" si="7"/>
        <v>0</v>
      </c>
    </row>
    <row r="99" spans="2:30" x14ac:dyDescent="0.25">
      <c r="B99">
        <v>89</v>
      </c>
      <c r="D99" s="24"/>
      <c r="AA99">
        <f t="shared" si="4"/>
        <v>0</v>
      </c>
      <c r="AB99">
        <f t="shared" si="5"/>
        <v>0</v>
      </c>
      <c r="AC99">
        <f t="shared" si="6"/>
        <v>0</v>
      </c>
      <c r="AD99">
        <f t="shared" si="7"/>
        <v>0</v>
      </c>
    </row>
    <row r="100" spans="2:30" x14ac:dyDescent="0.25">
      <c r="B100">
        <v>90</v>
      </c>
      <c r="D100" s="24"/>
      <c r="AA100">
        <f t="shared" si="4"/>
        <v>0</v>
      </c>
      <c r="AB100">
        <f t="shared" si="5"/>
        <v>0</v>
      </c>
      <c r="AC100">
        <f t="shared" si="6"/>
        <v>0</v>
      </c>
      <c r="AD100">
        <f t="shared" si="7"/>
        <v>0</v>
      </c>
    </row>
    <row r="101" spans="2:30" x14ac:dyDescent="0.25">
      <c r="B101">
        <v>91</v>
      </c>
      <c r="D101" s="24"/>
      <c r="AA101">
        <f t="shared" si="4"/>
        <v>0</v>
      </c>
      <c r="AB101">
        <f t="shared" si="5"/>
        <v>0</v>
      </c>
      <c r="AC101">
        <f t="shared" si="6"/>
        <v>0</v>
      </c>
      <c r="AD101">
        <f t="shared" si="7"/>
        <v>0</v>
      </c>
    </row>
    <row r="102" spans="2:30" x14ac:dyDescent="0.25">
      <c r="B102">
        <v>92</v>
      </c>
      <c r="D102" s="24"/>
      <c r="AA102">
        <f t="shared" si="4"/>
        <v>0</v>
      </c>
      <c r="AB102">
        <f t="shared" si="5"/>
        <v>0</v>
      </c>
      <c r="AC102">
        <f t="shared" si="6"/>
        <v>0</v>
      </c>
      <c r="AD102">
        <f t="shared" si="7"/>
        <v>0</v>
      </c>
    </row>
    <row r="103" spans="2:30" x14ac:dyDescent="0.25">
      <c r="B103">
        <v>93</v>
      </c>
      <c r="D103" s="24"/>
      <c r="AA103">
        <f t="shared" si="4"/>
        <v>0</v>
      </c>
      <c r="AB103">
        <f t="shared" si="5"/>
        <v>0</v>
      </c>
      <c r="AC103">
        <f t="shared" si="6"/>
        <v>0</v>
      </c>
      <c r="AD103">
        <f t="shared" si="7"/>
        <v>0</v>
      </c>
    </row>
    <row r="104" spans="2:30" x14ac:dyDescent="0.25">
      <c r="B104">
        <v>94</v>
      </c>
      <c r="D104" s="24"/>
      <c r="AA104">
        <f t="shared" si="4"/>
        <v>0</v>
      </c>
      <c r="AB104">
        <f t="shared" si="5"/>
        <v>0</v>
      </c>
      <c r="AC104">
        <f t="shared" si="6"/>
        <v>0</v>
      </c>
      <c r="AD104">
        <f t="shared" si="7"/>
        <v>0</v>
      </c>
    </row>
    <row r="105" spans="2:30" x14ac:dyDescent="0.25">
      <c r="B105">
        <v>95</v>
      </c>
      <c r="D105" s="24"/>
      <c r="AA105">
        <f t="shared" si="4"/>
        <v>0</v>
      </c>
      <c r="AB105">
        <f t="shared" si="5"/>
        <v>0</v>
      </c>
      <c r="AC105">
        <f t="shared" si="6"/>
        <v>0</v>
      </c>
      <c r="AD105">
        <f t="shared" si="7"/>
        <v>0</v>
      </c>
    </row>
    <row r="106" spans="2:30" x14ac:dyDescent="0.25">
      <c r="B106">
        <v>96</v>
      </c>
      <c r="D106" s="24"/>
      <c r="AA106">
        <f t="shared" si="4"/>
        <v>0</v>
      </c>
      <c r="AB106">
        <f t="shared" si="5"/>
        <v>0</v>
      </c>
      <c r="AC106">
        <f t="shared" si="6"/>
        <v>0</v>
      </c>
      <c r="AD106">
        <f t="shared" si="7"/>
        <v>0</v>
      </c>
    </row>
    <row r="107" spans="2:30" x14ac:dyDescent="0.25">
      <c r="B107">
        <v>97</v>
      </c>
      <c r="D107" s="24"/>
      <c r="AA107">
        <f t="shared" si="4"/>
        <v>0</v>
      </c>
      <c r="AB107">
        <f t="shared" si="5"/>
        <v>0</v>
      </c>
      <c r="AC107">
        <f t="shared" si="6"/>
        <v>0</v>
      </c>
      <c r="AD107">
        <f t="shared" si="7"/>
        <v>0</v>
      </c>
    </row>
    <row r="108" spans="2:30" x14ac:dyDescent="0.25">
      <c r="B108">
        <v>98</v>
      </c>
      <c r="D108" s="24"/>
      <c r="AA108">
        <f t="shared" si="4"/>
        <v>0</v>
      </c>
      <c r="AB108">
        <f t="shared" si="5"/>
        <v>0</v>
      </c>
      <c r="AC108">
        <f t="shared" si="6"/>
        <v>0</v>
      </c>
      <c r="AD108">
        <f t="shared" si="7"/>
        <v>0</v>
      </c>
    </row>
    <row r="109" spans="2:30" x14ac:dyDescent="0.25">
      <c r="B109">
        <v>99</v>
      </c>
      <c r="D109" s="24"/>
      <c r="AA109">
        <f t="shared" si="4"/>
        <v>0</v>
      </c>
      <c r="AB109">
        <f t="shared" si="5"/>
        <v>0</v>
      </c>
      <c r="AC109">
        <f t="shared" si="6"/>
        <v>0</v>
      </c>
      <c r="AD109">
        <f t="shared" si="7"/>
        <v>0</v>
      </c>
    </row>
    <row r="110" spans="2:30" x14ac:dyDescent="0.25">
      <c r="B110">
        <v>100</v>
      </c>
      <c r="D110" s="24"/>
      <c r="AA110">
        <f t="shared" si="4"/>
        <v>0</v>
      </c>
      <c r="AB110">
        <f t="shared" si="5"/>
        <v>0</v>
      </c>
      <c r="AC110">
        <f t="shared" si="6"/>
        <v>0</v>
      </c>
      <c r="AD110">
        <f t="shared" si="7"/>
        <v>0</v>
      </c>
    </row>
    <row r="111" spans="2:30" x14ac:dyDescent="0.25">
      <c r="B111">
        <v>101</v>
      </c>
      <c r="D111" s="24"/>
      <c r="AA111">
        <f t="shared" si="4"/>
        <v>0</v>
      </c>
      <c r="AB111">
        <f t="shared" si="5"/>
        <v>0</v>
      </c>
      <c r="AC111">
        <f t="shared" si="6"/>
        <v>0</v>
      </c>
      <c r="AD111">
        <f t="shared" si="7"/>
        <v>0</v>
      </c>
    </row>
    <row r="112" spans="2:30" x14ac:dyDescent="0.25">
      <c r="B112">
        <v>102</v>
      </c>
      <c r="D112" s="24"/>
      <c r="AA112">
        <f t="shared" si="4"/>
        <v>0</v>
      </c>
      <c r="AB112">
        <f t="shared" si="5"/>
        <v>0</v>
      </c>
      <c r="AC112">
        <f t="shared" si="6"/>
        <v>0</v>
      </c>
      <c r="AD112">
        <f t="shared" si="7"/>
        <v>0</v>
      </c>
    </row>
    <row r="113" spans="2:30" x14ac:dyDescent="0.25">
      <c r="B113">
        <v>103</v>
      </c>
      <c r="D113" s="24"/>
      <c r="AA113">
        <f t="shared" si="4"/>
        <v>0</v>
      </c>
      <c r="AB113">
        <f t="shared" si="5"/>
        <v>0</v>
      </c>
      <c r="AC113">
        <f t="shared" si="6"/>
        <v>0</v>
      </c>
      <c r="AD113">
        <f t="shared" si="7"/>
        <v>0</v>
      </c>
    </row>
    <row r="114" spans="2:30" x14ac:dyDescent="0.25">
      <c r="B114">
        <v>104</v>
      </c>
      <c r="D114" s="24"/>
      <c r="AA114">
        <f t="shared" si="4"/>
        <v>0</v>
      </c>
      <c r="AB114">
        <f t="shared" si="5"/>
        <v>0</v>
      </c>
      <c r="AC114">
        <f t="shared" si="6"/>
        <v>0</v>
      </c>
      <c r="AD114">
        <f t="shared" si="7"/>
        <v>0</v>
      </c>
    </row>
    <row r="115" spans="2:30" x14ac:dyDescent="0.25">
      <c r="B115">
        <v>105</v>
      </c>
      <c r="D115" s="24"/>
      <c r="AA115">
        <f t="shared" si="4"/>
        <v>0</v>
      </c>
      <c r="AB115">
        <f t="shared" si="5"/>
        <v>0</v>
      </c>
      <c r="AC115">
        <f t="shared" si="6"/>
        <v>0</v>
      </c>
      <c r="AD115">
        <f t="shared" si="7"/>
        <v>0</v>
      </c>
    </row>
    <row r="116" spans="2:30" x14ac:dyDescent="0.25">
      <c r="B116">
        <v>106</v>
      </c>
      <c r="D116" s="24"/>
      <c r="AA116">
        <f t="shared" si="4"/>
        <v>0</v>
      </c>
      <c r="AB116">
        <f t="shared" si="5"/>
        <v>0</v>
      </c>
      <c r="AC116">
        <f t="shared" si="6"/>
        <v>0</v>
      </c>
      <c r="AD116">
        <f t="shared" si="7"/>
        <v>0</v>
      </c>
    </row>
    <row r="117" spans="2:30" x14ac:dyDescent="0.25">
      <c r="B117">
        <v>107</v>
      </c>
      <c r="D117" s="24"/>
      <c r="AA117">
        <f t="shared" si="4"/>
        <v>0</v>
      </c>
      <c r="AB117">
        <f t="shared" si="5"/>
        <v>0</v>
      </c>
      <c r="AC117">
        <f t="shared" si="6"/>
        <v>0</v>
      </c>
      <c r="AD117">
        <f t="shared" si="7"/>
        <v>0</v>
      </c>
    </row>
    <row r="118" spans="2:30" x14ac:dyDescent="0.25">
      <c r="B118">
        <v>108</v>
      </c>
      <c r="D118" s="24"/>
      <c r="AA118">
        <f t="shared" si="4"/>
        <v>0</v>
      </c>
      <c r="AB118">
        <f t="shared" si="5"/>
        <v>0</v>
      </c>
      <c r="AC118">
        <f t="shared" si="6"/>
        <v>0</v>
      </c>
      <c r="AD118">
        <f t="shared" si="7"/>
        <v>0</v>
      </c>
    </row>
    <row r="119" spans="2:30" x14ac:dyDescent="0.25">
      <c r="B119">
        <v>109</v>
      </c>
      <c r="D119" s="24"/>
      <c r="AA119">
        <f t="shared" si="4"/>
        <v>0</v>
      </c>
      <c r="AB119">
        <f t="shared" si="5"/>
        <v>0</v>
      </c>
      <c r="AC119">
        <f t="shared" si="6"/>
        <v>0</v>
      </c>
      <c r="AD119">
        <f t="shared" si="7"/>
        <v>0</v>
      </c>
    </row>
    <row r="120" spans="2:30" x14ac:dyDescent="0.25">
      <c r="B120">
        <v>110</v>
      </c>
      <c r="D120" s="24"/>
      <c r="AA120">
        <f t="shared" si="4"/>
        <v>0</v>
      </c>
      <c r="AB120">
        <f t="shared" si="5"/>
        <v>0</v>
      </c>
      <c r="AC120">
        <f t="shared" si="6"/>
        <v>0</v>
      </c>
      <c r="AD120">
        <f t="shared" si="7"/>
        <v>0</v>
      </c>
    </row>
    <row r="121" spans="2:30" x14ac:dyDescent="0.25">
      <c r="B121">
        <v>111</v>
      </c>
      <c r="D121" s="24"/>
      <c r="AA121">
        <f t="shared" si="4"/>
        <v>0</v>
      </c>
      <c r="AB121">
        <f t="shared" si="5"/>
        <v>0</v>
      </c>
      <c r="AC121">
        <f t="shared" si="6"/>
        <v>0</v>
      </c>
      <c r="AD121">
        <f t="shared" si="7"/>
        <v>0</v>
      </c>
    </row>
    <row r="122" spans="2:30" x14ac:dyDescent="0.25">
      <c r="B122">
        <v>112</v>
      </c>
      <c r="D122" s="24"/>
      <c r="AA122">
        <f t="shared" si="4"/>
        <v>0</v>
      </c>
      <c r="AB122">
        <f t="shared" si="5"/>
        <v>0</v>
      </c>
      <c r="AC122">
        <f t="shared" si="6"/>
        <v>0</v>
      </c>
      <c r="AD122">
        <f t="shared" si="7"/>
        <v>0</v>
      </c>
    </row>
    <row r="123" spans="2:30" x14ac:dyDescent="0.25">
      <c r="B123">
        <v>113</v>
      </c>
      <c r="D123" s="24"/>
      <c r="AA123">
        <f t="shared" si="4"/>
        <v>0</v>
      </c>
      <c r="AB123">
        <f t="shared" si="5"/>
        <v>0</v>
      </c>
      <c r="AC123">
        <f t="shared" si="6"/>
        <v>0</v>
      </c>
      <c r="AD123">
        <f t="shared" si="7"/>
        <v>0</v>
      </c>
    </row>
    <row r="124" spans="2:30" x14ac:dyDescent="0.25">
      <c r="B124">
        <v>114</v>
      </c>
      <c r="D124" s="24"/>
      <c r="AA124">
        <f t="shared" si="4"/>
        <v>0</v>
      </c>
      <c r="AB124">
        <f t="shared" si="5"/>
        <v>0</v>
      </c>
      <c r="AC124">
        <f t="shared" si="6"/>
        <v>0</v>
      </c>
      <c r="AD124">
        <f t="shared" si="7"/>
        <v>0</v>
      </c>
    </row>
    <row r="125" spans="2:30" x14ac:dyDescent="0.25">
      <c r="B125">
        <v>115</v>
      </c>
      <c r="D125" s="24"/>
      <c r="AA125">
        <f t="shared" si="4"/>
        <v>0</v>
      </c>
      <c r="AB125">
        <f t="shared" si="5"/>
        <v>0</v>
      </c>
      <c r="AC125">
        <f t="shared" si="6"/>
        <v>0</v>
      </c>
      <c r="AD125">
        <f t="shared" si="7"/>
        <v>0</v>
      </c>
    </row>
    <row r="126" spans="2:30" x14ac:dyDescent="0.25">
      <c r="B126">
        <v>116</v>
      </c>
      <c r="D126" s="24"/>
      <c r="AA126">
        <f t="shared" si="4"/>
        <v>0</v>
      </c>
      <c r="AB126">
        <f t="shared" si="5"/>
        <v>0</v>
      </c>
      <c r="AC126">
        <f t="shared" si="6"/>
        <v>0</v>
      </c>
      <c r="AD126">
        <f t="shared" si="7"/>
        <v>0</v>
      </c>
    </row>
    <row r="127" spans="2:30" x14ac:dyDescent="0.25">
      <c r="B127">
        <v>117</v>
      </c>
      <c r="D127" s="24"/>
      <c r="AA127">
        <f t="shared" si="4"/>
        <v>0</v>
      </c>
      <c r="AB127">
        <f t="shared" si="5"/>
        <v>0</v>
      </c>
      <c r="AC127">
        <f t="shared" si="6"/>
        <v>0</v>
      </c>
      <c r="AD127">
        <f t="shared" si="7"/>
        <v>0</v>
      </c>
    </row>
    <row r="128" spans="2:30" x14ac:dyDescent="0.25">
      <c r="B128">
        <v>118</v>
      </c>
      <c r="D128" s="24"/>
      <c r="AA128">
        <f t="shared" si="4"/>
        <v>0</v>
      </c>
      <c r="AB128">
        <f t="shared" si="5"/>
        <v>0</v>
      </c>
      <c r="AC128">
        <f t="shared" si="6"/>
        <v>0</v>
      </c>
      <c r="AD128">
        <f t="shared" si="7"/>
        <v>0</v>
      </c>
    </row>
    <row r="129" spans="2:30" x14ac:dyDescent="0.25">
      <c r="B129">
        <v>119</v>
      </c>
      <c r="D129" s="24"/>
      <c r="AA129">
        <f t="shared" si="4"/>
        <v>0</v>
      </c>
      <c r="AB129">
        <f t="shared" si="5"/>
        <v>0</v>
      </c>
      <c r="AC129">
        <f t="shared" si="6"/>
        <v>0</v>
      </c>
      <c r="AD129">
        <f t="shared" si="7"/>
        <v>0</v>
      </c>
    </row>
    <row r="130" spans="2:30" x14ac:dyDescent="0.25">
      <c r="B130">
        <v>120</v>
      </c>
      <c r="D130" s="24"/>
      <c r="AA130">
        <f t="shared" si="4"/>
        <v>0</v>
      </c>
      <c r="AB130">
        <f t="shared" si="5"/>
        <v>0</v>
      </c>
      <c r="AC130">
        <f t="shared" si="6"/>
        <v>0</v>
      </c>
      <c r="AD130">
        <f t="shared" si="7"/>
        <v>0</v>
      </c>
    </row>
    <row r="131" spans="2:30" x14ac:dyDescent="0.25">
      <c r="B131">
        <v>121</v>
      </c>
      <c r="D131" s="24"/>
      <c r="AA131">
        <f t="shared" si="4"/>
        <v>0</v>
      </c>
      <c r="AB131">
        <f t="shared" si="5"/>
        <v>0</v>
      </c>
      <c r="AC131">
        <f t="shared" si="6"/>
        <v>0</v>
      </c>
      <c r="AD131">
        <f t="shared" si="7"/>
        <v>0</v>
      </c>
    </row>
    <row r="132" spans="2:30" x14ac:dyDescent="0.25">
      <c r="B132">
        <v>122</v>
      </c>
      <c r="D132" s="24"/>
      <c r="AA132">
        <f t="shared" si="4"/>
        <v>0</v>
      </c>
      <c r="AB132">
        <f t="shared" si="5"/>
        <v>0</v>
      </c>
      <c r="AC132">
        <f t="shared" si="6"/>
        <v>0</v>
      </c>
      <c r="AD132">
        <f t="shared" si="7"/>
        <v>0</v>
      </c>
    </row>
    <row r="133" spans="2:30" x14ac:dyDescent="0.25">
      <c r="B133">
        <v>123</v>
      </c>
      <c r="D133" s="24"/>
      <c r="AA133">
        <f t="shared" si="4"/>
        <v>0</v>
      </c>
      <c r="AB133">
        <f t="shared" si="5"/>
        <v>0</v>
      </c>
      <c r="AC133">
        <f t="shared" si="6"/>
        <v>0</v>
      </c>
      <c r="AD133">
        <f t="shared" si="7"/>
        <v>0</v>
      </c>
    </row>
    <row r="134" spans="2:30" x14ac:dyDescent="0.25">
      <c r="B134">
        <v>124</v>
      </c>
      <c r="D134" s="24"/>
      <c r="AA134">
        <f t="shared" si="4"/>
        <v>0</v>
      </c>
      <c r="AB134">
        <f t="shared" si="5"/>
        <v>0</v>
      </c>
      <c r="AC134">
        <f t="shared" si="6"/>
        <v>0</v>
      </c>
      <c r="AD134">
        <f t="shared" si="7"/>
        <v>0</v>
      </c>
    </row>
    <row r="135" spans="2:30" x14ac:dyDescent="0.25">
      <c r="B135">
        <v>125</v>
      </c>
      <c r="D135" s="24"/>
      <c r="AA135">
        <f t="shared" si="4"/>
        <v>0</v>
      </c>
      <c r="AB135">
        <f t="shared" si="5"/>
        <v>0</v>
      </c>
      <c r="AC135">
        <f t="shared" si="6"/>
        <v>0</v>
      </c>
      <c r="AD135">
        <f t="shared" si="7"/>
        <v>0</v>
      </c>
    </row>
    <row r="136" spans="2:30" x14ac:dyDescent="0.25">
      <c r="B136">
        <v>126</v>
      </c>
      <c r="D136" s="24"/>
      <c r="AA136">
        <f t="shared" si="4"/>
        <v>0</v>
      </c>
      <c r="AB136">
        <f t="shared" si="5"/>
        <v>0</v>
      </c>
      <c r="AC136">
        <f t="shared" si="6"/>
        <v>0</v>
      </c>
      <c r="AD136">
        <f t="shared" si="7"/>
        <v>0</v>
      </c>
    </row>
    <row r="137" spans="2:30" x14ac:dyDescent="0.25">
      <c r="B137">
        <v>127</v>
      </c>
      <c r="D137" s="24"/>
      <c r="AA137">
        <f t="shared" si="4"/>
        <v>0</v>
      </c>
      <c r="AB137">
        <f t="shared" si="5"/>
        <v>0</v>
      </c>
      <c r="AC137">
        <f t="shared" si="6"/>
        <v>0</v>
      </c>
      <c r="AD137">
        <f t="shared" si="7"/>
        <v>0</v>
      </c>
    </row>
    <row r="138" spans="2:30" x14ac:dyDescent="0.25">
      <c r="B138">
        <v>128</v>
      </c>
      <c r="D138" s="24"/>
      <c r="AA138">
        <f t="shared" si="4"/>
        <v>0</v>
      </c>
      <c r="AB138">
        <f t="shared" si="5"/>
        <v>0</v>
      </c>
      <c r="AC138">
        <f t="shared" si="6"/>
        <v>0</v>
      </c>
      <c r="AD138">
        <f t="shared" si="7"/>
        <v>0</v>
      </c>
    </row>
    <row r="139" spans="2:30" x14ac:dyDescent="0.25">
      <c r="B139">
        <v>129</v>
      </c>
      <c r="D139" s="24"/>
      <c r="AA139">
        <f t="shared" si="4"/>
        <v>0</v>
      </c>
      <c r="AB139">
        <f t="shared" si="5"/>
        <v>0</v>
      </c>
      <c r="AC139">
        <f t="shared" si="6"/>
        <v>0</v>
      </c>
      <c r="AD139">
        <f t="shared" si="7"/>
        <v>0</v>
      </c>
    </row>
    <row r="140" spans="2:30" x14ac:dyDescent="0.25">
      <c r="B140">
        <v>130</v>
      </c>
      <c r="D140" s="24"/>
      <c r="AA140">
        <f t="shared" ref="AA140:AA203" si="8">IF(D140=$I$9,1,0)</f>
        <v>0</v>
      </c>
      <c r="AB140">
        <f t="shared" ref="AB140:AB203" si="9">IF(D140=$I$10,2,0)</f>
        <v>0</v>
      </c>
      <c r="AC140">
        <f t="shared" ref="AC140:AC203" si="10">MAX(AA140:AB140)</f>
        <v>0</v>
      </c>
      <c r="AD140">
        <f t="shared" si="7"/>
        <v>0</v>
      </c>
    </row>
    <row r="141" spans="2:30" x14ac:dyDescent="0.25">
      <c r="B141">
        <v>131</v>
      </c>
      <c r="D141" s="24"/>
      <c r="AA141">
        <f t="shared" si="8"/>
        <v>0</v>
      </c>
      <c r="AB141">
        <f t="shared" si="9"/>
        <v>0</v>
      </c>
      <c r="AC141">
        <f t="shared" si="10"/>
        <v>0</v>
      </c>
      <c r="AD141">
        <f t="shared" ref="AD141:AD204" si="11">IF(AC141=AC140,0,1)</f>
        <v>0</v>
      </c>
    </row>
    <row r="142" spans="2:30" x14ac:dyDescent="0.25">
      <c r="B142">
        <v>132</v>
      </c>
      <c r="D142" s="24"/>
      <c r="AA142">
        <f t="shared" si="8"/>
        <v>0</v>
      </c>
      <c r="AB142">
        <f t="shared" si="9"/>
        <v>0</v>
      </c>
      <c r="AC142">
        <f t="shared" si="10"/>
        <v>0</v>
      </c>
      <c r="AD142">
        <f t="shared" si="11"/>
        <v>0</v>
      </c>
    </row>
    <row r="143" spans="2:30" x14ac:dyDescent="0.25">
      <c r="B143">
        <v>133</v>
      </c>
      <c r="D143" s="24"/>
      <c r="AA143">
        <f t="shared" si="8"/>
        <v>0</v>
      </c>
      <c r="AB143">
        <f t="shared" si="9"/>
        <v>0</v>
      </c>
      <c r="AC143">
        <f t="shared" si="10"/>
        <v>0</v>
      </c>
      <c r="AD143">
        <f t="shared" si="11"/>
        <v>0</v>
      </c>
    </row>
    <row r="144" spans="2:30" x14ac:dyDescent="0.25">
      <c r="B144">
        <v>134</v>
      </c>
      <c r="D144" s="24"/>
      <c r="AA144">
        <f t="shared" si="8"/>
        <v>0</v>
      </c>
      <c r="AB144">
        <f t="shared" si="9"/>
        <v>0</v>
      </c>
      <c r="AC144">
        <f t="shared" si="10"/>
        <v>0</v>
      </c>
      <c r="AD144">
        <f t="shared" si="11"/>
        <v>0</v>
      </c>
    </row>
    <row r="145" spans="2:30" x14ac:dyDescent="0.25">
      <c r="B145">
        <v>135</v>
      </c>
      <c r="D145" s="24"/>
      <c r="AA145">
        <f t="shared" si="8"/>
        <v>0</v>
      </c>
      <c r="AB145">
        <f t="shared" si="9"/>
        <v>0</v>
      </c>
      <c r="AC145">
        <f t="shared" si="10"/>
        <v>0</v>
      </c>
      <c r="AD145">
        <f t="shared" si="11"/>
        <v>0</v>
      </c>
    </row>
    <row r="146" spans="2:30" x14ac:dyDescent="0.25">
      <c r="B146">
        <v>136</v>
      </c>
      <c r="D146" s="24"/>
      <c r="AA146">
        <f t="shared" si="8"/>
        <v>0</v>
      </c>
      <c r="AB146">
        <f t="shared" si="9"/>
        <v>0</v>
      </c>
      <c r="AC146">
        <f t="shared" si="10"/>
        <v>0</v>
      </c>
      <c r="AD146">
        <f t="shared" si="11"/>
        <v>0</v>
      </c>
    </row>
    <row r="147" spans="2:30" x14ac:dyDescent="0.25">
      <c r="B147">
        <v>137</v>
      </c>
      <c r="D147" s="24"/>
      <c r="AA147">
        <f t="shared" si="8"/>
        <v>0</v>
      </c>
      <c r="AB147">
        <f t="shared" si="9"/>
        <v>0</v>
      </c>
      <c r="AC147">
        <f t="shared" si="10"/>
        <v>0</v>
      </c>
      <c r="AD147">
        <f t="shared" si="11"/>
        <v>0</v>
      </c>
    </row>
    <row r="148" spans="2:30" x14ac:dyDescent="0.25">
      <c r="B148">
        <v>138</v>
      </c>
      <c r="D148" s="24"/>
      <c r="AA148">
        <f t="shared" si="8"/>
        <v>0</v>
      </c>
      <c r="AB148">
        <f t="shared" si="9"/>
        <v>0</v>
      </c>
      <c r="AC148">
        <f t="shared" si="10"/>
        <v>0</v>
      </c>
      <c r="AD148">
        <f t="shared" si="11"/>
        <v>0</v>
      </c>
    </row>
    <row r="149" spans="2:30" x14ac:dyDescent="0.25">
      <c r="B149">
        <v>139</v>
      </c>
      <c r="D149" s="24"/>
      <c r="AA149">
        <f t="shared" si="8"/>
        <v>0</v>
      </c>
      <c r="AB149">
        <f t="shared" si="9"/>
        <v>0</v>
      </c>
      <c r="AC149">
        <f t="shared" si="10"/>
        <v>0</v>
      </c>
      <c r="AD149">
        <f t="shared" si="11"/>
        <v>0</v>
      </c>
    </row>
    <row r="150" spans="2:30" x14ac:dyDescent="0.25">
      <c r="B150">
        <v>140</v>
      </c>
      <c r="D150" s="24"/>
      <c r="AA150">
        <f t="shared" si="8"/>
        <v>0</v>
      </c>
      <c r="AB150">
        <f t="shared" si="9"/>
        <v>0</v>
      </c>
      <c r="AC150">
        <f t="shared" si="10"/>
        <v>0</v>
      </c>
      <c r="AD150">
        <f t="shared" si="11"/>
        <v>0</v>
      </c>
    </row>
    <row r="151" spans="2:30" x14ac:dyDescent="0.25">
      <c r="B151">
        <v>141</v>
      </c>
      <c r="D151" s="24"/>
      <c r="AA151">
        <f t="shared" si="8"/>
        <v>0</v>
      </c>
      <c r="AB151">
        <f t="shared" si="9"/>
        <v>0</v>
      </c>
      <c r="AC151">
        <f t="shared" si="10"/>
        <v>0</v>
      </c>
      <c r="AD151">
        <f t="shared" si="11"/>
        <v>0</v>
      </c>
    </row>
    <row r="152" spans="2:30" x14ac:dyDescent="0.25">
      <c r="B152">
        <v>142</v>
      </c>
      <c r="D152" s="24"/>
      <c r="AA152">
        <f t="shared" si="8"/>
        <v>0</v>
      </c>
      <c r="AB152">
        <f t="shared" si="9"/>
        <v>0</v>
      </c>
      <c r="AC152">
        <f t="shared" si="10"/>
        <v>0</v>
      </c>
      <c r="AD152">
        <f t="shared" si="11"/>
        <v>0</v>
      </c>
    </row>
    <row r="153" spans="2:30" x14ac:dyDescent="0.25">
      <c r="B153">
        <v>143</v>
      </c>
      <c r="D153" s="24"/>
      <c r="AA153">
        <f t="shared" si="8"/>
        <v>0</v>
      </c>
      <c r="AB153">
        <f t="shared" si="9"/>
        <v>0</v>
      </c>
      <c r="AC153">
        <f t="shared" si="10"/>
        <v>0</v>
      </c>
      <c r="AD153">
        <f t="shared" si="11"/>
        <v>0</v>
      </c>
    </row>
    <row r="154" spans="2:30" x14ac:dyDescent="0.25">
      <c r="B154">
        <v>144</v>
      </c>
      <c r="D154" s="24"/>
      <c r="AA154">
        <f t="shared" si="8"/>
        <v>0</v>
      </c>
      <c r="AB154">
        <f t="shared" si="9"/>
        <v>0</v>
      </c>
      <c r="AC154">
        <f t="shared" si="10"/>
        <v>0</v>
      </c>
      <c r="AD154">
        <f t="shared" si="11"/>
        <v>0</v>
      </c>
    </row>
    <row r="155" spans="2:30" x14ac:dyDescent="0.25">
      <c r="B155">
        <v>145</v>
      </c>
      <c r="D155" s="24"/>
      <c r="AA155">
        <f t="shared" si="8"/>
        <v>0</v>
      </c>
      <c r="AB155">
        <f t="shared" si="9"/>
        <v>0</v>
      </c>
      <c r="AC155">
        <f t="shared" si="10"/>
        <v>0</v>
      </c>
      <c r="AD155">
        <f t="shared" si="11"/>
        <v>0</v>
      </c>
    </row>
    <row r="156" spans="2:30" x14ac:dyDescent="0.25">
      <c r="B156">
        <v>146</v>
      </c>
      <c r="D156" s="24"/>
      <c r="AA156">
        <f t="shared" si="8"/>
        <v>0</v>
      </c>
      <c r="AB156">
        <f t="shared" si="9"/>
        <v>0</v>
      </c>
      <c r="AC156">
        <f t="shared" si="10"/>
        <v>0</v>
      </c>
      <c r="AD156">
        <f t="shared" si="11"/>
        <v>0</v>
      </c>
    </row>
    <row r="157" spans="2:30" x14ac:dyDescent="0.25">
      <c r="B157">
        <v>147</v>
      </c>
      <c r="D157" s="24"/>
      <c r="AA157">
        <f t="shared" si="8"/>
        <v>0</v>
      </c>
      <c r="AB157">
        <f t="shared" si="9"/>
        <v>0</v>
      </c>
      <c r="AC157">
        <f t="shared" si="10"/>
        <v>0</v>
      </c>
      <c r="AD157">
        <f t="shared" si="11"/>
        <v>0</v>
      </c>
    </row>
    <row r="158" spans="2:30" x14ac:dyDescent="0.25">
      <c r="B158">
        <v>148</v>
      </c>
      <c r="D158" s="24"/>
      <c r="AA158">
        <f t="shared" si="8"/>
        <v>0</v>
      </c>
      <c r="AB158">
        <f t="shared" si="9"/>
        <v>0</v>
      </c>
      <c r="AC158">
        <f t="shared" si="10"/>
        <v>0</v>
      </c>
      <c r="AD158">
        <f t="shared" si="11"/>
        <v>0</v>
      </c>
    </row>
    <row r="159" spans="2:30" x14ac:dyDescent="0.25">
      <c r="B159">
        <v>149</v>
      </c>
      <c r="D159" s="24"/>
      <c r="AA159">
        <f t="shared" si="8"/>
        <v>0</v>
      </c>
      <c r="AB159">
        <f t="shared" si="9"/>
        <v>0</v>
      </c>
      <c r="AC159">
        <f t="shared" si="10"/>
        <v>0</v>
      </c>
      <c r="AD159">
        <f t="shared" si="11"/>
        <v>0</v>
      </c>
    </row>
    <row r="160" spans="2:30" x14ac:dyDescent="0.25">
      <c r="B160">
        <v>150</v>
      </c>
      <c r="D160" s="24"/>
      <c r="AA160">
        <f t="shared" si="8"/>
        <v>0</v>
      </c>
      <c r="AB160">
        <f t="shared" si="9"/>
        <v>0</v>
      </c>
      <c r="AC160">
        <f t="shared" si="10"/>
        <v>0</v>
      </c>
      <c r="AD160">
        <f t="shared" si="11"/>
        <v>0</v>
      </c>
    </row>
    <row r="161" spans="2:30" x14ac:dyDescent="0.25">
      <c r="B161">
        <v>151</v>
      </c>
      <c r="D161" s="24"/>
      <c r="AA161">
        <f t="shared" si="8"/>
        <v>0</v>
      </c>
      <c r="AB161">
        <f t="shared" si="9"/>
        <v>0</v>
      </c>
      <c r="AC161">
        <f t="shared" si="10"/>
        <v>0</v>
      </c>
      <c r="AD161">
        <f t="shared" si="11"/>
        <v>0</v>
      </c>
    </row>
    <row r="162" spans="2:30" x14ac:dyDescent="0.25">
      <c r="B162">
        <v>152</v>
      </c>
      <c r="D162" s="24"/>
      <c r="AA162">
        <f t="shared" si="8"/>
        <v>0</v>
      </c>
      <c r="AB162">
        <f t="shared" si="9"/>
        <v>0</v>
      </c>
      <c r="AC162">
        <f t="shared" si="10"/>
        <v>0</v>
      </c>
      <c r="AD162">
        <f t="shared" si="11"/>
        <v>0</v>
      </c>
    </row>
    <row r="163" spans="2:30" x14ac:dyDescent="0.25">
      <c r="B163">
        <v>153</v>
      </c>
      <c r="D163" s="24"/>
      <c r="AA163">
        <f t="shared" si="8"/>
        <v>0</v>
      </c>
      <c r="AB163">
        <f t="shared" si="9"/>
        <v>0</v>
      </c>
      <c r="AC163">
        <f t="shared" si="10"/>
        <v>0</v>
      </c>
      <c r="AD163">
        <f t="shared" si="11"/>
        <v>0</v>
      </c>
    </row>
    <row r="164" spans="2:30" x14ac:dyDescent="0.25">
      <c r="B164">
        <v>154</v>
      </c>
      <c r="D164" s="24"/>
      <c r="AA164">
        <f t="shared" si="8"/>
        <v>0</v>
      </c>
      <c r="AB164">
        <f t="shared" si="9"/>
        <v>0</v>
      </c>
      <c r="AC164">
        <f t="shared" si="10"/>
        <v>0</v>
      </c>
      <c r="AD164">
        <f t="shared" si="11"/>
        <v>0</v>
      </c>
    </row>
    <row r="165" spans="2:30" x14ac:dyDescent="0.25">
      <c r="B165">
        <v>155</v>
      </c>
      <c r="D165" s="24"/>
      <c r="AA165">
        <f t="shared" si="8"/>
        <v>0</v>
      </c>
      <c r="AB165">
        <f t="shared" si="9"/>
        <v>0</v>
      </c>
      <c r="AC165">
        <f t="shared" si="10"/>
        <v>0</v>
      </c>
      <c r="AD165">
        <f t="shared" si="11"/>
        <v>0</v>
      </c>
    </row>
    <row r="166" spans="2:30" x14ac:dyDescent="0.25">
      <c r="B166">
        <v>156</v>
      </c>
      <c r="D166" s="24"/>
      <c r="AA166">
        <f t="shared" si="8"/>
        <v>0</v>
      </c>
      <c r="AB166">
        <f t="shared" si="9"/>
        <v>0</v>
      </c>
      <c r="AC166">
        <f t="shared" si="10"/>
        <v>0</v>
      </c>
      <c r="AD166">
        <f t="shared" si="11"/>
        <v>0</v>
      </c>
    </row>
    <row r="167" spans="2:30" x14ac:dyDescent="0.25">
      <c r="B167">
        <v>157</v>
      </c>
      <c r="D167" s="24"/>
      <c r="AA167">
        <f t="shared" si="8"/>
        <v>0</v>
      </c>
      <c r="AB167">
        <f t="shared" si="9"/>
        <v>0</v>
      </c>
      <c r="AC167">
        <f t="shared" si="10"/>
        <v>0</v>
      </c>
      <c r="AD167">
        <f t="shared" si="11"/>
        <v>0</v>
      </c>
    </row>
    <row r="168" spans="2:30" x14ac:dyDescent="0.25">
      <c r="B168">
        <v>158</v>
      </c>
      <c r="D168" s="24"/>
      <c r="AA168">
        <f t="shared" si="8"/>
        <v>0</v>
      </c>
      <c r="AB168">
        <f t="shared" si="9"/>
        <v>0</v>
      </c>
      <c r="AC168">
        <f t="shared" si="10"/>
        <v>0</v>
      </c>
      <c r="AD168">
        <f t="shared" si="11"/>
        <v>0</v>
      </c>
    </row>
    <row r="169" spans="2:30" x14ac:dyDescent="0.25">
      <c r="B169">
        <v>159</v>
      </c>
      <c r="D169" s="24"/>
      <c r="AA169">
        <f t="shared" si="8"/>
        <v>0</v>
      </c>
      <c r="AB169">
        <f t="shared" si="9"/>
        <v>0</v>
      </c>
      <c r="AC169">
        <f t="shared" si="10"/>
        <v>0</v>
      </c>
      <c r="AD169">
        <f t="shared" si="11"/>
        <v>0</v>
      </c>
    </row>
    <row r="170" spans="2:30" x14ac:dyDescent="0.25">
      <c r="B170">
        <v>160</v>
      </c>
      <c r="D170" s="24"/>
      <c r="AA170">
        <f t="shared" si="8"/>
        <v>0</v>
      </c>
      <c r="AB170">
        <f t="shared" si="9"/>
        <v>0</v>
      </c>
      <c r="AC170">
        <f t="shared" si="10"/>
        <v>0</v>
      </c>
      <c r="AD170">
        <f t="shared" si="11"/>
        <v>0</v>
      </c>
    </row>
    <row r="171" spans="2:30" x14ac:dyDescent="0.25">
      <c r="B171">
        <v>161</v>
      </c>
      <c r="D171" s="24"/>
      <c r="AA171">
        <f t="shared" si="8"/>
        <v>0</v>
      </c>
      <c r="AB171">
        <f t="shared" si="9"/>
        <v>0</v>
      </c>
      <c r="AC171">
        <f t="shared" si="10"/>
        <v>0</v>
      </c>
      <c r="AD171">
        <f t="shared" si="11"/>
        <v>0</v>
      </c>
    </row>
    <row r="172" spans="2:30" x14ac:dyDescent="0.25">
      <c r="B172">
        <v>162</v>
      </c>
      <c r="D172" s="24"/>
      <c r="AA172">
        <f t="shared" si="8"/>
        <v>0</v>
      </c>
      <c r="AB172">
        <f t="shared" si="9"/>
        <v>0</v>
      </c>
      <c r="AC172">
        <f t="shared" si="10"/>
        <v>0</v>
      </c>
      <c r="AD172">
        <f t="shared" si="11"/>
        <v>0</v>
      </c>
    </row>
    <row r="173" spans="2:30" x14ac:dyDescent="0.25">
      <c r="B173">
        <v>163</v>
      </c>
      <c r="D173" s="24"/>
      <c r="AA173">
        <f t="shared" si="8"/>
        <v>0</v>
      </c>
      <c r="AB173">
        <f t="shared" si="9"/>
        <v>0</v>
      </c>
      <c r="AC173">
        <f t="shared" si="10"/>
        <v>0</v>
      </c>
      <c r="AD173">
        <f t="shared" si="11"/>
        <v>0</v>
      </c>
    </row>
    <row r="174" spans="2:30" x14ac:dyDescent="0.25">
      <c r="B174">
        <v>164</v>
      </c>
      <c r="D174" s="24"/>
      <c r="AA174">
        <f t="shared" si="8"/>
        <v>0</v>
      </c>
      <c r="AB174">
        <f t="shared" si="9"/>
        <v>0</v>
      </c>
      <c r="AC174">
        <f t="shared" si="10"/>
        <v>0</v>
      </c>
      <c r="AD174">
        <f t="shared" si="11"/>
        <v>0</v>
      </c>
    </row>
    <row r="175" spans="2:30" x14ac:dyDescent="0.25">
      <c r="B175">
        <v>165</v>
      </c>
      <c r="D175" s="24"/>
      <c r="AA175">
        <f t="shared" si="8"/>
        <v>0</v>
      </c>
      <c r="AB175">
        <f t="shared" si="9"/>
        <v>0</v>
      </c>
      <c r="AC175">
        <f t="shared" si="10"/>
        <v>0</v>
      </c>
      <c r="AD175">
        <f t="shared" si="11"/>
        <v>0</v>
      </c>
    </row>
    <row r="176" spans="2:30" x14ac:dyDescent="0.25">
      <c r="B176">
        <v>166</v>
      </c>
      <c r="D176" s="24"/>
      <c r="AA176">
        <f t="shared" si="8"/>
        <v>0</v>
      </c>
      <c r="AB176">
        <f t="shared" si="9"/>
        <v>0</v>
      </c>
      <c r="AC176">
        <f t="shared" si="10"/>
        <v>0</v>
      </c>
      <c r="AD176">
        <f t="shared" si="11"/>
        <v>0</v>
      </c>
    </row>
    <row r="177" spans="2:30" x14ac:dyDescent="0.25">
      <c r="B177">
        <v>167</v>
      </c>
      <c r="D177" s="24"/>
      <c r="AA177">
        <f t="shared" si="8"/>
        <v>0</v>
      </c>
      <c r="AB177">
        <f t="shared" si="9"/>
        <v>0</v>
      </c>
      <c r="AC177">
        <f t="shared" si="10"/>
        <v>0</v>
      </c>
      <c r="AD177">
        <f t="shared" si="11"/>
        <v>0</v>
      </c>
    </row>
    <row r="178" spans="2:30" x14ac:dyDescent="0.25">
      <c r="B178">
        <v>168</v>
      </c>
      <c r="D178" s="24"/>
      <c r="AA178">
        <f t="shared" si="8"/>
        <v>0</v>
      </c>
      <c r="AB178">
        <f t="shared" si="9"/>
        <v>0</v>
      </c>
      <c r="AC178">
        <f t="shared" si="10"/>
        <v>0</v>
      </c>
      <c r="AD178">
        <f t="shared" si="11"/>
        <v>0</v>
      </c>
    </row>
    <row r="179" spans="2:30" x14ac:dyDescent="0.25">
      <c r="B179">
        <v>169</v>
      </c>
      <c r="D179" s="24"/>
      <c r="AA179">
        <f t="shared" si="8"/>
        <v>0</v>
      </c>
      <c r="AB179">
        <f t="shared" si="9"/>
        <v>0</v>
      </c>
      <c r="AC179">
        <f t="shared" si="10"/>
        <v>0</v>
      </c>
      <c r="AD179">
        <f t="shared" si="11"/>
        <v>0</v>
      </c>
    </row>
    <row r="180" spans="2:30" x14ac:dyDescent="0.25">
      <c r="B180">
        <v>170</v>
      </c>
      <c r="D180" s="24"/>
      <c r="AA180">
        <f t="shared" si="8"/>
        <v>0</v>
      </c>
      <c r="AB180">
        <f t="shared" si="9"/>
        <v>0</v>
      </c>
      <c r="AC180">
        <f t="shared" si="10"/>
        <v>0</v>
      </c>
      <c r="AD180">
        <f t="shared" si="11"/>
        <v>0</v>
      </c>
    </row>
    <row r="181" spans="2:30" x14ac:dyDescent="0.25">
      <c r="B181">
        <v>171</v>
      </c>
      <c r="D181" s="24"/>
      <c r="AA181">
        <f t="shared" si="8"/>
        <v>0</v>
      </c>
      <c r="AB181">
        <f t="shared" si="9"/>
        <v>0</v>
      </c>
      <c r="AC181">
        <f t="shared" si="10"/>
        <v>0</v>
      </c>
      <c r="AD181">
        <f t="shared" si="11"/>
        <v>0</v>
      </c>
    </row>
    <row r="182" spans="2:30" x14ac:dyDescent="0.25">
      <c r="B182">
        <v>172</v>
      </c>
      <c r="D182" s="24"/>
      <c r="AA182">
        <f t="shared" si="8"/>
        <v>0</v>
      </c>
      <c r="AB182">
        <f t="shared" si="9"/>
        <v>0</v>
      </c>
      <c r="AC182">
        <f t="shared" si="10"/>
        <v>0</v>
      </c>
      <c r="AD182">
        <f t="shared" si="11"/>
        <v>0</v>
      </c>
    </row>
    <row r="183" spans="2:30" x14ac:dyDescent="0.25">
      <c r="B183">
        <v>173</v>
      </c>
      <c r="D183" s="24"/>
      <c r="AA183">
        <f t="shared" si="8"/>
        <v>0</v>
      </c>
      <c r="AB183">
        <f t="shared" si="9"/>
        <v>0</v>
      </c>
      <c r="AC183">
        <f t="shared" si="10"/>
        <v>0</v>
      </c>
      <c r="AD183">
        <f t="shared" si="11"/>
        <v>0</v>
      </c>
    </row>
    <row r="184" spans="2:30" x14ac:dyDescent="0.25">
      <c r="B184">
        <v>174</v>
      </c>
      <c r="D184" s="24"/>
      <c r="AA184">
        <f t="shared" si="8"/>
        <v>0</v>
      </c>
      <c r="AB184">
        <f t="shared" si="9"/>
        <v>0</v>
      </c>
      <c r="AC184">
        <f t="shared" si="10"/>
        <v>0</v>
      </c>
      <c r="AD184">
        <f t="shared" si="11"/>
        <v>0</v>
      </c>
    </row>
    <row r="185" spans="2:30" x14ac:dyDescent="0.25">
      <c r="B185">
        <v>175</v>
      </c>
      <c r="D185" s="24"/>
      <c r="AA185">
        <f t="shared" si="8"/>
        <v>0</v>
      </c>
      <c r="AB185">
        <f t="shared" si="9"/>
        <v>0</v>
      </c>
      <c r="AC185">
        <f t="shared" si="10"/>
        <v>0</v>
      </c>
      <c r="AD185">
        <f t="shared" si="11"/>
        <v>0</v>
      </c>
    </row>
    <row r="186" spans="2:30" x14ac:dyDescent="0.25">
      <c r="B186">
        <v>176</v>
      </c>
      <c r="D186" s="24"/>
      <c r="AA186">
        <f t="shared" si="8"/>
        <v>0</v>
      </c>
      <c r="AB186">
        <f t="shared" si="9"/>
        <v>0</v>
      </c>
      <c r="AC186">
        <f t="shared" si="10"/>
        <v>0</v>
      </c>
      <c r="AD186">
        <f t="shared" si="11"/>
        <v>0</v>
      </c>
    </row>
    <row r="187" spans="2:30" x14ac:dyDescent="0.25">
      <c r="B187">
        <v>177</v>
      </c>
      <c r="D187" s="24"/>
      <c r="AA187">
        <f t="shared" si="8"/>
        <v>0</v>
      </c>
      <c r="AB187">
        <f t="shared" si="9"/>
        <v>0</v>
      </c>
      <c r="AC187">
        <f t="shared" si="10"/>
        <v>0</v>
      </c>
      <c r="AD187">
        <f t="shared" si="11"/>
        <v>0</v>
      </c>
    </row>
    <row r="188" spans="2:30" x14ac:dyDescent="0.25">
      <c r="B188">
        <v>178</v>
      </c>
      <c r="D188" s="24"/>
      <c r="AA188">
        <f t="shared" si="8"/>
        <v>0</v>
      </c>
      <c r="AB188">
        <f t="shared" si="9"/>
        <v>0</v>
      </c>
      <c r="AC188">
        <f t="shared" si="10"/>
        <v>0</v>
      </c>
      <c r="AD188">
        <f t="shared" si="11"/>
        <v>0</v>
      </c>
    </row>
    <row r="189" spans="2:30" x14ac:dyDescent="0.25">
      <c r="B189">
        <v>179</v>
      </c>
      <c r="D189" s="24"/>
      <c r="AA189">
        <f t="shared" si="8"/>
        <v>0</v>
      </c>
      <c r="AB189">
        <f t="shared" si="9"/>
        <v>0</v>
      </c>
      <c r="AC189">
        <f t="shared" si="10"/>
        <v>0</v>
      </c>
      <c r="AD189">
        <f t="shared" si="11"/>
        <v>0</v>
      </c>
    </row>
    <row r="190" spans="2:30" x14ac:dyDescent="0.25">
      <c r="B190">
        <v>180</v>
      </c>
      <c r="D190" s="24"/>
      <c r="AA190">
        <f t="shared" si="8"/>
        <v>0</v>
      </c>
      <c r="AB190">
        <f t="shared" si="9"/>
        <v>0</v>
      </c>
      <c r="AC190">
        <f t="shared" si="10"/>
        <v>0</v>
      </c>
      <c r="AD190">
        <f t="shared" si="11"/>
        <v>0</v>
      </c>
    </row>
    <row r="191" spans="2:30" x14ac:dyDescent="0.25">
      <c r="B191">
        <v>181</v>
      </c>
      <c r="D191" s="24"/>
      <c r="AA191">
        <f t="shared" si="8"/>
        <v>0</v>
      </c>
      <c r="AB191">
        <f t="shared" si="9"/>
        <v>0</v>
      </c>
      <c r="AC191">
        <f t="shared" si="10"/>
        <v>0</v>
      </c>
      <c r="AD191">
        <f t="shared" si="11"/>
        <v>0</v>
      </c>
    </row>
    <row r="192" spans="2:30" x14ac:dyDescent="0.25">
      <c r="B192">
        <v>182</v>
      </c>
      <c r="D192" s="24"/>
      <c r="AA192">
        <f t="shared" si="8"/>
        <v>0</v>
      </c>
      <c r="AB192">
        <f t="shared" si="9"/>
        <v>0</v>
      </c>
      <c r="AC192">
        <f t="shared" si="10"/>
        <v>0</v>
      </c>
      <c r="AD192">
        <f t="shared" si="11"/>
        <v>0</v>
      </c>
    </row>
    <row r="193" spans="2:30" x14ac:dyDescent="0.25">
      <c r="B193">
        <v>183</v>
      </c>
      <c r="D193" s="24"/>
      <c r="AA193">
        <f t="shared" si="8"/>
        <v>0</v>
      </c>
      <c r="AB193">
        <f t="shared" si="9"/>
        <v>0</v>
      </c>
      <c r="AC193">
        <f t="shared" si="10"/>
        <v>0</v>
      </c>
      <c r="AD193">
        <f t="shared" si="11"/>
        <v>0</v>
      </c>
    </row>
    <row r="194" spans="2:30" x14ac:dyDescent="0.25">
      <c r="B194">
        <v>184</v>
      </c>
      <c r="D194" s="24"/>
      <c r="AA194">
        <f t="shared" si="8"/>
        <v>0</v>
      </c>
      <c r="AB194">
        <f t="shared" si="9"/>
        <v>0</v>
      </c>
      <c r="AC194">
        <f t="shared" si="10"/>
        <v>0</v>
      </c>
      <c r="AD194">
        <f t="shared" si="11"/>
        <v>0</v>
      </c>
    </row>
    <row r="195" spans="2:30" x14ac:dyDescent="0.25">
      <c r="B195">
        <v>185</v>
      </c>
      <c r="D195" s="24"/>
      <c r="AA195">
        <f t="shared" si="8"/>
        <v>0</v>
      </c>
      <c r="AB195">
        <f t="shared" si="9"/>
        <v>0</v>
      </c>
      <c r="AC195">
        <f t="shared" si="10"/>
        <v>0</v>
      </c>
      <c r="AD195">
        <f t="shared" si="11"/>
        <v>0</v>
      </c>
    </row>
    <row r="196" spans="2:30" x14ac:dyDescent="0.25">
      <c r="B196">
        <v>186</v>
      </c>
      <c r="D196" s="24"/>
      <c r="AA196">
        <f t="shared" si="8"/>
        <v>0</v>
      </c>
      <c r="AB196">
        <f t="shared" si="9"/>
        <v>0</v>
      </c>
      <c r="AC196">
        <f t="shared" si="10"/>
        <v>0</v>
      </c>
      <c r="AD196">
        <f t="shared" si="11"/>
        <v>0</v>
      </c>
    </row>
    <row r="197" spans="2:30" x14ac:dyDescent="0.25">
      <c r="B197">
        <v>187</v>
      </c>
      <c r="D197" s="24"/>
      <c r="AA197">
        <f t="shared" si="8"/>
        <v>0</v>
      </c>
      <c r="AB197">
        <f t="shared" si="9"/>
        <v>0</v>
      </c>
      <c r="AC197">
        <f t="shared" si="10"/>
        <v>0</v>
      </c>
      <c r="AD197">
        <f t="shared" si="11"/>
        <v>0</v>
      </c>
    </row>
    <row r="198" spans="2:30" x14ac:dyDescent="0.25">
      <c r="B198">
        <v>188</v>
      </c>
      <c r="D198" s="24"/>
      <c r="AA198">
        <f t="shared" si="8"/>
        <v>0</v>
      </c>
      <c r="AB198">
        <f t="shared" si="9"/>
        <v>0</v>
      </c>
      <c r="AC198">
        <f t="shared" si="10"/>
        <v>0</v>
      </c>
      <c r="AD198">
        <f t="shared" si="11"/>
        <v>0</v>
      </c>
    </row>
    <row r="199" spans="2:30" x14ac:dyDescent="0.25">
      <c r="B199">
        <v>189</v>
      </c>
      <c r="D199" s="24"/>
      <c r="AA199">
        <f t="shared" si="8"/>
        <v>0</v>
      </c>
      <c r="AB199">
        <f t="shared" si="9"/>
        <v>0</v>
      </c>
      <c r="AC199">
        <f t="shared" si="10"/>
        <v>0</v>
      </c>
      <c r="AD199">
        <f t="shared" si="11"/>
        <v>0</v>
      </c>
    </row>
    <row r="200" spans="2:30" x14ac:dyDescent="0.25">
      <c r="B200">
        <v>190</v>
      </c>
      <c r="D200" s="24"/>
      <c r="AA200">
        <f t="shared" si="8"/>
        <v>0</v>
      </c>
      <c r="AB200">
        <f t="shared" si="9"/>
        <v>0</v>
      </c>
      <c r="AC200">
        <f t="shared" si="10"/>
        <v>0</v>
      </c>
      <c r="AD200">
        <f t="shared" si="11"/>
        <v>0</v>
      </c>
    </row>
    <row r="201" spans="2:30" x14ac:dyDescent="0.25">
      <c r="B201">
        <v>191</v>
      </c>
      <c r="D201" s="24"/>
      <c r="AA201">
        <f t="shared" si="8"/>
        <v>0</v>
      </c>
      <c r="AB201">
        <f t="shared" si="9"/>
        <v>0</v>
      </c>
      <c r="AC201">
        <f t="shared" si="10"/>
        <v>0</v>
      </c>
      <c r="AD201">
        <f t="shared" si="11"/>
        <v>0</v>
      </c>
    </row>
    <row r="202" spans="2:30" x14ac:dyDescent="0.25">
      <c r="B202">
        <v>192</v>
      </c>
      <c r="D202" s="24"/>
      <c r="AA202">
        <f t="shared" si="8"/>
        <v>0</v>
      </c>
      <c r="AB202">
        <f t="shared" si="9"/>
        <v>0</v>
      </c>
      <c r="AC202">
        <f t="shared" si="10"/>
        <v>0</v>
      </c>
      <c r="AD202">
        <f t="shared" si="11"/>
        <v>0</v>
      </c>
    </row>
    <row r="203" spans="2:30" x14ac:dyDescent="0.25">
      <c r="B203">
        <v>193</v>
      </c>
      <c r="D203" s="24"/>
      <c r="AA203">
        <f t="shared" si="8"/>
        <v>0</v>
      </c>
      <c r="AB203">
        <f t="shared" si="9"/>
        <v>0</v>
      </c>
      <c r="AC203">
        <f t="shared" si="10"/>
        <v>0</v>
      </c>
      <c r="AD203">
        <f t="shared" si="11"/>
        <v>0</v>
      </c>
    </row>
    <row r="204" spans="2:30" x14ac:dyDescent="0.25">
      <c r="B204">
        <v>194</v>
      </c>
      <c r="D204" s="24"/>
      <c r="AA204">
        <f t="shared" ref="AA204:AA267" si="12">IF(D204=$I$9,1,0)</f>
        <v>0</v>
      </c>
      <c r="AB204">
        <f t="shared" ref="AB204:AB267" si="13">IF(D204=$I$10,2,0)</f>
        <v>0</v>
      </c>
      <c r="AC204">
        <f t="shared" ref="AC204:AC267" si="14">MAX(AA204:AB204)</f>
        <v>0</v>
      </c>
      <c r="AD204">
        <f t="shared" si="11"/>
        <v>0</v>
      </c>
    </row>
    <row r="205" spans="2:30" x14ac:dyDescent="0.25">
      <c r="B205">
        <v>195</v>
      </c>
      <c r="D205" s="24"/>
      <c r="AA205">
        <f t="shared" si="12"/>
        <v>0</v>
      </c>
      <c r="AB205">
        <f t="shared" si="13"/>
        <v>0</v>
      </c>
      <c r="AC205">
        <f t="shared" si="14"/>
        <v>0</v>
      </c>
      <c r="AD205">
        <f t="shared" ref="AD205:AD268" si="15">IF(AC205=AC204,0,1)</f>
        <v>0</v>
      </c>
    </row>
    <row r="206" spans="2:30" x14ac:dyDescent="0.25">
      <c r="B206">
        <v>196</v>
      </c>
      <c r="D206" s="24"/>
      <c r="AA206">
        <f t="shared" si="12"/>
        <v>0</v>
      </c>
      <c r="AB206">
        <f t="shared" si="13"/>
        <v>0</v>
      </c>
      <c r="AC206">
        <f t="shared" si="14"/>
        <v>0</v>
      </c>
      <c r="AD206">
        <f t="shared" si="15"/>
        <v>0</v>
      </c>
    </row>
    <row r="207" spans="2:30" x14ac:dyDescent="0.25">
      <c r="B207">
        <v>197</v>
      </c>
      <c r="D207" s="24"/>
      <c r="AA207">
        <f t="shared" si="12"/>
        <v>0</v>
      </c>
      <c r="AB207">
        <f t="shared" si="13"/>
        <v>0</v>
      </c>
      <c r="AC207">
        <f t="shared" si="14"/>
        <v>0</v>
      </c>
      <c r="AD207">
        <f t="shared" si="15"/>
        <v>0</v>
      </c>
    </row>
    <row r="208" spans="2:30" x14ac:dyDescent="0.25">
      <c r="B208">
        <v>198</v>
      </c>
      <c r="D208" s="24"/>
      <c r="AA208">
        <f t="shared" si="12"/>
        <v>0</v>
      </c>
      <c r="AB208">
        <f t="shared" si="13"/>
        <v>0</v>
      </c>
      <c r="AC208">
        <f t="shared" si="14"/>
        <v>0</v>
      </c>
      <c r="AD208">
        <f t="shared" si="15"/>
        <v>0</v>
      </c>
    </row>
    <row r="209" spans="2:30" x14ac:dyDescent="0.25">
      <c r="B209">
        <v>199</v>
      </c>
      <c r="D209" s="24"/>
      <c r="AA209">
        <f t="shared" si="12"/>
        <v>0</v>
      </c>
      <c r="AB209">
        <f t="shared" si="13"/>
        <v>0</v>
      </c>
      <c r="AC209">
        <f t="shared" si="14"/>
        <v>0</v>
      </c>
      <c r="AD209">
        <f t="shared" si="15"/>
        <v>0</v>
      </c>
    </row>
    <row r="210" spans="2:30" x14ac:dyDescent="0.25">
      <c r="B210">
        <v>200</v>
      </c>
      <c r="D210" s="24"/>
      <c r="AA210">
        <f t="shared" si="12"/>
        <v>0</v>
      </c>
      <c r="AB210">
        <f t="shared" si="13"/>
        <v>0</v>
      </c>
      <c r="AC210">
        <f t="shared" si="14"/>
        <v>0</v>
      </c>
      <c r="AD210">
        <f t="shared" si="15"/>
        <v>0</v>
      </c>
    </row>
    <row r="211" spans="2:30" x14ac:dyDescent="0.25">
      <c r="B211">
        <v>201</v>
      </c>
      <c r="D211" s="24"/>
      <c r="AA211">
        <f t="shared" si="12"/>
        <v>0</v>
      </c>
      <c r="AB211">
        <f t="shared" si="13"/>
        <v>0</v>
      </c>
      <c r="AC211">
        <f t="shared" si="14"/>
        <v>0</v>
      </c>
      <c r="AD211">
        <f t="shared" si="15"/>
        <v>0</v>
      </c>
    </row>
    <row r="212" spans="2:30" x14ac:dyDescent="0.25">
      <c r="B212">
        <v>202</v>
      </c>
      <c r="D212" s="24"/>
      <c r="AA212">
        <f t="shared" si="12"/>
        <v>0</v>
      </c>
      <c r="AB212">
        <f t="shared" si="13"/>
        <v>0</v>
      </c>
      <c r="AC212">
        <f t="shared" si="14"/>
        <v>0</v>
      </c>
      <c r="AD212">
        <f t="shared" si="15"/>
        <v>0</v>
      </c>
    </row>
    <row r="213" spans="2:30" x14ac:dyDescent="0.25">
      <c r="B213">
        <v>203</v>
      </c>
      <c r="D213" s="24"/>
      <c r="AA213">
        <f t="shared" si="12"/>
        <v>0</v>
      </c>
      <c r="AB213">
        <f t="shared" si="13"/>
        <v>0</v>
      </c>
      <c r="AC213">
        <f t="shared" si="14"/>
        <v>0</v>
      </c>
      <c r="AD213">
        <f t="shared" si="15"/>
        <v>0</v>
      </c>
    </row>
    <row r="214" spans="2:30" x14ac:dyDescent="0.25">
      <c r="B214">
        <v>204</v>
      </c>
      <c r="D214" s="24"/>
      <c r="AA214">
        <f t="shared" si="12"/>
        <v>0</v>
      </c>
      <c r="AB214">
        <f t="shared" si="13"/>
        <v>0</v>
      </c>
      <c r="AC214">
        <f t="shared" si="14"/>
        <v>0</v>
      </c>
      <c r="AD214">
        <f t="shared" si="15"/>
        <v>0</v>
      </c>
    </row>
    <row r="215" spans="2:30" x14ac:dyDescent="0.25">
      <c r="B215">
        <v>205</v>
      </c>
      <c r="D215" s="24"/>
      <c r="AA215">
        <f t="shared" si="12"/>
        <v>0</v>
      </c>
      <c r="AB215">
        <f t="shared" si="13"/>
        <v>0</v>
      </c>
      <c r="AC215">
        <f t="shared" si="14"/>
        <v>0</v>
      </c>
      <c r="AD215">
        <f t="shared" si="15"/>
        <v>0</v>
      </c>
    </row>
    <row r="216" spans="2:30" x14ac:dyDescent="0.25">
      <c r="B216">
        <v>206</v>
      </c>
      <c r="D216" s="24"/>
      <c r="AA216">
        <f t="shared" si="12"/>
        <v>0</v>
      </c>
      <c r="AB216">
        <f t="shared" si="13"/>
        <v>0</v>
      </c>
      <c r="AC216">
        <f t="shared" si="14"/>
        <v>0</v>
      </c>
      <c r="AD216">
        <f t="shared" si="15"/>
        <v>0</v>
      </c>
    </row>
    <row r="217" spans="2:30" x14ac:dyDescent="0.25">
      <c r="B217">
        <v>207</v>
      </c>
      <c r="D217" s="24"/>
      <c r="AA217">
        <f t="shared" si="12"/>
        <v>0</v>
      </c>
      <c r="AB217">
        <f t="shared" si="13"/>
        <v>0</v>
      </c>
      <c r="AC217">
        <f t="shared" si="14"/>
        <v>0</v>
      </c>
      <c r="AD217">
        <f t="shared" si="15"/>
        <v>0</v>
      </c>
    </row>
    <row r="218" spans="2:30" x14ac:dyDescent="0.25">
      <c r="B218">
        <v>208</v>
      </c>
      <c r="D218" s="24"/>
      <c r="AA218">
        <f t="shared" si="12"/>
        <v>0</v>
      </c>
      <c r="AB218">
        <f t="shared" si="13"/>
        <v>0</v>
      </c>
      <c r="AC218">
        <f t="shared" si="14"/>
        <v>0</v>
      </c>
      <c r="AD218">
        <f t="shared" si="15"/>
        <v>0</v>
      </c>
    </row>
    <row r="219" spans="2:30" x14ac:dyDescent="0.25">
      <c r="B219">
        <v>209</v>
      </c>
      <c r="D219" s="24"/>
      <c r="AA219">
        <f t="shared" si="12"/>
        <v>0</v>
      </c>
      <c r="AB219">
        <f t="shared" si="13"/>
        <v>0</v>
      </c>
      <c r="AC219">
        <f t="shared" si="14"/>
        <v>0</v>
      </c>
      <c r="AD219">
        <f t="shared" si="15"/>
        <v>0</v>
      </c>
    </row>
    <row r="220" spans="2:30" x14ac:dyDescent="0.25">
      <c r="B220">
        <v>210</v>
      </c>
      <c r="D220" s="24"/>
      <c r="AA220">
        <f t="shared" si="12"/>
        <v>0</v>
      </c>
      <c r="AB220">
        <f t="shared" si="13"/>
        <v>0</v>
      </c>
      <c r="AC220">
        <f t="shared" si="14"/>
        <v>0</v>
      </c>
      <c r="AD220">
        <f t="shared" si="15"/>
        <v>0</v>
      </c>
    </row>
    <row r="221" spans="2:30" x14ac:dyDescent="0.25">
      <c r="B221">
        <v>211</v>
      </c>
      <c r="D221" s="24"/>
      <c r="AA221">
        <f t="shared" si="12"/>
        <v>0</v>
      </c>
      <c r="AB221">
        <f t="shared" si="13"/>
        <v>0</v>
      </c>
      <c r="AC221">
        <f t="shared" si="14"/>
        <v>0</v>
      </c>
      <c r="AD221">
        <f t="shared" si="15"/>
        <v>0</v>
      </c>
    </row>
    <row r="222" spans="2:30" x14ac:dyDescent="0.25">
      <c r="B222">
        <v>212</v>
      </c>
      <c r="D222" s="24"/>
      <c r="AA222">
        <f t="shared" si="12"/>
        <v>0</v>
      </c>
      <c r="AB222">
        <f t="shared" si="13"/>
        <v>0</v>
      </c>
      <c r="AC222">
        <f t="shared" si="14"/>
        <v>0</v>
      </c>
      <c r="AD222">
        <f t="shared" si="15"/>
        <v>0</v>
      </c>
    </row>
    <row r="223" spans="2:30" x14ac:dyDescent="0.25">
      <c r="B223">
        <v>213</v>
      </c>
      <c r="D223" s="24"/>
      <c r="AA223">
        <f t="shared" si="12"/>
        <v>0</v>
      </c>
      <c r="AB223">
        <f t="shared" si="13"/>
        <v>0</v>
      </c>
      <c r="AC223">
        <f t="shared" si="14"/>
        <v>0</v>
      </c>
      <c r="AD223">
        <f t="shared" si="15"/>
        <v>0</v>
      </c>
    </row>
    <row r="224" spans="2:30" x14ac:dyDescent="0.25">
      <c r="B224">
        <v>214</v>
      </c>
      <c r="D224" s="24"/>
      <c r="AA224">
        <f t="shared" si="12"/>
        <v>0</v>
      </c>
      <c r="AB224">
        <f t="shared" si="13"/>
        <v>0</v>
      </c>
      <c r="AC224">
        <f t="shared" si="14"/>
        <v>0</v>
      </c>
      <c r="AD224">
        <f t="shared" si="15"/>
        <v>0</v>
      </c>
    </row>
    <row r="225" spans="2:30" x14ac:dyDescent="0.25">
      <c r="B225">
        <v>215</v>
      </c>
      <c r="D225" s="24"/>
      <c r="AA225">
        <f t="shared" si="12"/>
        <v>0</v>
      </c>
      <c r="AB225">
        <f t="shared" si="13"/>
        <v>0</v>
      </c>
      <c r="AC225">
        <f t="shared" si="14"/>
        <v>0</v>
      </c>
      <c r="AD225">
        <f t="shared" si="15"/>
        <v>0</v>
      </c>
    </row>
    <row r="226" spans="2:30" x14ac:dyDescent="0.25">
      <c r="B226">
        <v>216</v>
      </c>
      <c r="D226" s="24"/>
      <c r="AA226">
        <f t="shared" si="12"/>
        <v>0</v>
      </c>
      <c r="AB226">
        <f t="shared" si="13"/>
        <v>0</v>
      </c>
      <c r="AC226">
        <f t="shared" si="14"/>
        <v>0</v>
      </c>
      <c r="AD226">
        <f t="shared" si="15"/>
        <v>0</v>
      </c>
    </row>
    <row r="227" spans="2:30" x14ac:dyDescent="0.25">
      <c r="B227">
        <v>217</v>
      </c>
      <c r="D227" s="24"/>
      <c r="AA227">
        <f t="shared" si="12"/>
        <v>0</v>
      </c>
      <c r="AB227">
        <f t="shared" si="13"/>
        <v>0</v>
      </c>
      <c r="AC227">
        <f t="shared" si="14"/>
        <v>0</v>
      </c>
      <c r="AD227">
        <f t="shared" si="15"/>
        <v>0</v>
      </c>
    </row>
    <row r="228" spans="2:30" x14ac:dyDescent="0.25">
      <c r="B228">
        <v>218</v>
      </c>
      <c r="D228" s="24"/>
      <c r="AA228">
        <f t="shared" si="12"/>
        <v>0</v>
      </c>
      <c r="AB228">
        <f t="shared" si="13"/>
        <v>0</v>
      </c>
      <c r="AC228">
        <f t="shared" si="14"/>
        <v>0</v>
      </c>
      <c r="AD228">
        <f t="shared" si="15"/>
        <v>0</v>
      </c>
    </row>
    <row r="229" spans="2:30" x14ac:dyDescent="0.25">
      <c r="B229">
        <v>219</v>
      </c>
      <c r="D229" s="24"/>
      <c r="AA229">
        <f t="shared" si="12"/>
        <v>0</v>
      </c>
      <c r="AB229">
        <f t="shared" si="13"/>
        <v>0</v>
      </c>
      <c r="AC229">
        <f t="shared" si="14"/>
        <v>0</v>
      </c>
      <c r="AD229">
        <f t="shared" si="15"/>
        <v>0</v>
      </c>
    </row>
    <row r="230" spans="2:30" x14ac:dyDescent="0.25">
      <c r="B230">
        <v>220</v>
      </c>
      <c r="D230" s="24"/>
      <c r="AA230">
        <f t="shared" si="12"/>
        <v>0</v>
      </c>
      <c r="AB230">
        <f t="shared" si="13"/>
        <v>0</v>
      </c>
      <c r="AC230">
        <f t="shared" si="14"/>
        <v>0</v>
      </c>
      <c r="AD230">
        <f t="shared" si="15"/>
        <v>0</v>
      </c>
    </row>
    <row r="231" spans="2:30" x14ac:dyDescent="0.25">
      <c r="B231">
        <v>221</v>
      </c>
      <c r="D231" s="24"/>
      <c r="AA231">
        <f t="shared" si="12"/>
        <v>0</v>
      </c>
      <c r="AB231">
        <f t="shared" si="13"/>
        <v>0</v>
      </c>
      <c r="AC231">
        <f t="shared" si="14"/>
        <v>0</v>
      </c>
      <c r="AD231">
        <f t="shared" si="15"/>
        <v>0</v>
      </c>
    </row>
    <row r="232" spans="2:30" x14ac:dyDescent="0.25">
      <c r="B232">
        <v>222</v>
      </c>
      <c r="D232" s="24"/>
      <c r="AA232">
        <f t="shared" si="12"/>
        <v>0</v>
      </c>
      <c r="AB232">
        <f t="shared" si="13"/>
        <v>0</v>
      </c>
      <c r="AC232">
        <f t="shared" si="14"/>
        <v>0</v>
      </c>
      <c r="AD232">
        <f t="shared" si="15"/>
        <v>0</v>
      </c>
    </row>
    <row r="233" spans="2:30" x14ac:dyDescent="0.25">
      <c r="B233">
        <v>223</v>
      </c>
      <c r="D233" s="24"/>
      <c r="AA233">
        <f t="shared" si="12"/>
        <v>0</v>
      </c>
      <c r="AB233">
        <f t="shared" si="13"/>
        <v>0</v>
      </c>
      <c r="AC233">
        <f t="shared" si="14"/>
        <v>0</v>
      </c>
      <c r="AD233">
        <f t="shared" si="15"/>
        <v>0</v>
      </c>
    </row>
    <row r="234" spans="2:30" x14ac:dyDescent="0.25">
      <c r="B234">
        <v>224</v>
      </c>
      <c r="D234" s="24"/>
      <c r="AA234">
        <f t="shared" si="12"/>
        <v>0</v>
      </c>
      <c r="AB234">
        <f t="shared" si="13"/>
        <v>0</v>
      </c>
      <c r="AC234">
        <f t="shared" si="14"/>
        <v>0</v>
      </c>
      <c r="AD234">
        <f t="shared" si="15"/>
        <v>0</v>
      </c>
    </row>
    <row r="235" spans="2:30" x14ac:dyDescent="0.25">
      <c r="B235">
        <v>225</v>
      </c>
      <c r="D235" s="24"/>
      <c r="AA235">
        <f t="shared" si="12"/>
        <v>0</v>
      </c>
      <c r="AB235">
        <f t="shared" si="13"/>
        <v>0</v>
      </c>
      <c r="AC235">
        <f t="shared" si="14"/>
        <v>0</v>
      </c>
      <c r="AD235">
        <f t="shared" si="15"/>
        <v>0</v>
      </c>
    </row>
    <row r="236" spans="2:30" x14ac:dyDescent="0.25">
      <c r="B236">
        <v>226</v>
      </c>
      <c r="D236" s="24"/>
      <c r="AA236">
        <f t="shared" si="12"/>
        <v>0</v>
      </c>
      <c r="AB236">
        <f t="shared" si="13"/>
        <v>0</v>
      </c>
      <c r="AC236">
        <f t="shared" si="14"/>
        <v>0</v>
      </c>
      <c r="AD236">
        <f t="shared" si="15"/>
        <v>0</v>
      </c>
    </row>
    <row r="237" spans="2:30" x14ac:dyDescent="0.25">
      <c r="B237">
        <v>227</v>
      </c>
      <c r="D237" s="24"/>
      <c r="AA237">
        <f t="shared" si="12"/>
        <v>0</v>
      </c>
      <c r="AB237">
        <f t="shared" si="13"/>
        <v>0</v>
      </c>
      <c r="AC237">
        <f t="shared" si="14"/>
        <v>0</v>
      </c>
      <c r="AD237">
        <f t="shared" si="15"/>
        <v>0</v>
      </c>
    </row>
    <row r="238" spans="2:30" x14ac:dyDescent="0.25">
      <c r="B238">
        <v>228</v>
      </c>
      <c r="D238" s="24"/>
      <c r="AA238">
        <f t="shared" si="12"/>
        <v>0</v>
      </c>
      <c r="AB238">
        <f t="shared" si="13"/>
        <v>0</v>
      </c>
      <c r="AC238">
        <f t="shared" si="14"/>
        <v>0</v>
      </c>
      <c r="AD238">
        <f t="shared" si="15"/>
        <v>0</v>
      </c>
    </row>
    <row r="239" spans="2:30" x14ac:dyDescent="0.25">
      <c r="B239">
        <v>229</v>
      </c>
      <c r="D239" s="24"/>
      <c r="AA239">
        <f t="shared" si="12"/>
        <v>0</v>
      </c>
      <c r="AB239">
        <f t="shared" si="13"/>
        <v>0</v>
      </c>
      <c r="AC239">
        <f t="shared" si="14"/>
        <v>0</v>
      </c>
      <c r="AD239">
        <f t="shared" si="15"/>
        <v>0</v>
      </c>
    </row>
    <row r="240" spans="2:30" x14ac:dyDescent="0.25">
      <c r="B240">
        <v>230</v>
      </c>
      <c r="D240" s="24"/>
      <c r="AA240">
        <f t="shared" si="12"/>
        <v>0</v>
      </c>
      <c r="AB240">
        <f t="shared" si="13"/>
        <v>0</v>
      </c>
      <c r="AC240">
        <f t="shared" si="14"/>
        <v>0</v>
      </c>
      <c r="AD240">
        <f t="shared" si="15"/>
        <v>0</v>
      </c>
    </row>
    <row r="241" spans="2:30" x14ac:dyDescent="0.25">
      <c r="B241">
        <v>231</v>
      </c>
      <c r="D241" s="24"/>
      <c r="AA241">
        <f t="shared" si="12"/>
        <v>0</v>
      </c>
      <c r="AB241">
        <f t="shared" si="13"/>
        <v>0</v>
      </c>
      <c r="AC241">
        <f t="shared" si="14"/>
        <v>0</v>
      </c>
      <c r="AD241">
        <f t="shared" si="15"/>
        <v>0</v>
      </c>
    </row>
    <row r="242" spans="2:30" x14ac:dyDescent="0.25">
      <c r="B242">
        <v>232</v>
      </c>
      <c r="D242" s="24"/>
      <c r="AA242">
        <f t="shared" si="12"/>
        <v>0</v>
      </c>
      <c r="AB242">
        <f t="shared" si="13"/>
        <v>0</v>
      </c>
      <c r="AC242">
        <f t="shared" si="14"/>
        <v>0</v>
      </c>
      <c r="AD242">
        <f t="shared" si="15"/>
        <v>0</v>
      </c>
    </row>
    <row r="243" spans="2:30" x14ac:dyDescent="0.25">
      <c r="B243">
        <v>233</v>
      </c>
      <c r="D243" s="24"/>
      <c r="AA243">
        <f t="shared" si="12"/>
        <v>0</v>
      </c>
      <c r="AB243">
        <f t="shared" si="13"/>
        <v>0</v>
      </c>
      <c r="AC243">
        <f t="shared" si="14"/>
        <v>0</v>
      </c>
      <c r="AD243">
        <f t="shared" si="15"/>
        <v>0</v>
      </c>
    </row>
    <row r="244" spans="2:30" x14ac:dyDescent="0.25">
      <c r="B244">
        <v>234</v>
      </c>
      <c r="D244" s="24"/>
      <c r="AA244">
        <f t="shared" si="12"/>
        <v>0</v>
      </c>
      <c r="AB244">
        <f t="shared" si="13"/>
        <v>0</v>
      </c>
      <c r="AC244">
        <f t="shared" si="14"/>
        <v>0</v>
      </c>
      <c r="AD244">
        <f t="shared" si="15"/>
        <v>0</v>
      </c>
    </row>
    <row r="245" spans="2:30" x14ac:dyDescent="0.25">
      <c r="B245">
        <v>235</v>
      </c>
      <c r="D245" s="24"/>
      <c r="AA245">
        <f t="shared" si="12"/>
        <v>0</v>
      </c>
      <c r="AB245">
        <f t="shared" si="13"/>
        <v>0</v>
      </c>
      <c r="AC245">
        <f t="shared" si="14"/>
        <v>0</v>
      </c>
      <c r="AD245">
        <f t="shared" si="15"/>
        <v>0</v>
      </c>
    </row>
    <row r="246" spans="2:30" x14ac:dyDescent="0.25">
      <c r="B246">
        <v>236</v>
      </c>
      <c r="D246" s="24"/>
      <c r="AA246">
        <f t="shared" si="12"/>
        <v>0</v>
      </c>
      <c r="AB246">
        <f t="shared" si="13"/>
        <v>0</v>
      </c>
      <c r="AC246">
        <f t="shared" si="14"/>
        <v>0</v>
      </c>
      <c r="AD246">
        <f t="shared" si="15"/>
        <v>0</v>
      </c>
    </row>
    <row r="247" spans="2:30" x14ac:dyDescent="0.25">
      <c r="B247">
        <v>237</v>
      </c>
      <c r="D247" s="24"/>
      <c r="AA247">
        <f t="shared" si="12"/>
        <v>0</v>
      </c>
      <c r="AB247">
        <f t="shared" si="13"/>
        <v>0</v>
      </c>
      <c r="AC247">
        <f t="shared" si="14"/>
        <v>0</v>
      </c>
      <c r="AD247">
        <f t="shared" si="15"/>
        <v>0</v>
      </c>
    </row>
    <row r="248" spans="2:30" x14ac:dyDescent="0.25">
      <c r="B248">
        <v>238</v>
      </c>
      <c r="D248" s="24"/>
      <c r="AA248">
        <f t="shared" si="12"/>
        <v>0</v>
      </c>
      <c r="AB248">
        <f t="shared" si="13"/>
        <v>0</v>
      </c>
      <c r="AC248">
        <f t="shared" si="14"/>
        <v>0</v>
      </c>
      <c r="AD248">
        <f t="shared" si="15"/>
        <v>0</v>
      </c>
    </row>
    <row r="249" spans="2:30" x14ac:dyDescent="0.25">
      <c r="B249">
        <v>239</v>
      </c>
      <c r="D249" s="24"/>
      <c r="AA249">
        <f t="shared" si="12"/>
        <v>0</v>
      </c>
      <c r="AB249">
        <f t="shared" si="13"/>
        <v>0</v>
      </c>
      <c r="AC249">
        <f t="shared" si="14"/>
        <v>0</v>
      </c>
      <c r="AD249">
        <f t="shared" si="15"/>
        <v>0</v>
      </c>
    </row>
    <row r="250" spans="2:30" x14ac:dyDescent="0.25">
      <c r="B250">
        <v>240</v>
      </c>
      <c r="D250" s="24"/>
      <c r="AA250">
        <f t="shared" si="12"/>
        <v>0</v>
      </c>
      <c r="AB250">
        <f t="shared" si="13"/>
        <v>0</v>
      </c>
      <c r="AC250">
        <f t="shared" si="14"/>
        <v>0</v>
      </c>
      <c r="AD250">
        <f t="shared" si="15"/>
        <v>0</v>
      </c>
    </row>
    <row r="251" spans="2:30" x14ac:dyDescent="0.25">
      <c r="B251">
        <v>241</v>
      </c>
      <c r="D251" s="24"/>
      <c r="AA251">
        <f t="shared" si="12"/>
        <v>0</v>
      </c>
      <c r="AB251">
        <f t="shared" si="13"/>
        <v>0</v>
      </c>
      <c r="AC251">
        <f t="shared" si="14"/>
        <v>0</v>
      </c>
      <c r="AD251">
        <f t="shared" si="15"/>
        <v>0</v>
      </c>
    </row>
    <row r="252" spans="2:30" x14ac:dyDescent="0.25">
      <c r="B252">
        <v>242</v>
      </c>
      <c r="D252" s="24"/>
      <c r="AA252">
        <f t="shared" si="12"/>
        <v>0</v>
      </c>
      <c r="AB252">
        <f t="shared" si="13"/>
        <v>0</v>
      </c>
      <c r="AC252">
        <f t="shared" si="14"/>
        <v>0</v>
      </c>
      <c r="AD252">
        <f t="shared" si="15"/>
        <v>0</v>
      </c>
    </row>
    <row r="253" spans="2:30" x14ac:dyDescent="0.25">
      <c r="B253">
        <v>243</v>
      </c>
      <c r="D253" s="24"/>
      <c r="AA253">
        <f t="shared" si="12"/>
        <v>0</v>
      </c>
      <c r="AB253">
        <f t="shared" si="13"/>
        <v>0</v>
      </c>
      <c r="AC253">
        <f t="shared" si="14"/>
        <v>0</v>
      </c>
      <c r="AD253">
        <f t="shared" si="15"/>
        <v>0</v>
      </c>
    </row>
    <row r="254" spans="2:30" x14ac:dyDescent="0.25">
      <c r="B254">
        <v>244</v>
      </c>
      <c r="D254" s="24"/>
      <c r="AA254">
        <f t="shared" si="12"/>
        <v>0</v>
      </c>
      <c r="AB254">
        <f t="shared" si="13"/>
        <v>0</v>
      </c>
      <c r="AC254">
        <f t="shared" si="14"/>
        <v>0</v>
      </c>
      <c r="AD254">
        <f t="shared" si="15"/>
        <v>0</v>
      </c>
    </row>
    <row r="255" spans="2:30" x14ac:dyDescent="0.25">
      <c r="B255">
        <v>245</v>
      </c>
      <c r="D255" s="24"/>
      <c r="AA255">
        <f t="shared" si="12"/>
        <v>0</v>
      </c>
      <c r="AB255">
        <f t="shared" si="13"/>
        <v>0</v>
      </c>
      <c r="AC255">
        <f t="shared" si="14"/>
        <v>0</v>
      </c>
      <c r="AD255">
        <f t="shared" si="15"/>
        <v>0</v>
      </c>
    </row>
    <row r="256" spans="2:30" x14ac:dyDescent="0.25">
      <c r="B256">
        <v>246</v>
      </c>
      <c r="D256" s="24"/>
      <c r="AA256">
        <f t="shared" si="12"/>
        <v>0</v>
      </c>
      <c r="AB256">
        <f t="shared" si="13"/>
        <v>0</v>
      </c>
      <c r="AC256">
        <f t="shared" si="14"/>
        <v>0</v>
      </c>
      <c r="AD256">
        <f t="shared" si="15"/>
        <v>0</v>
      </c>
    </row>
    <row r="257" spans="2:30" x14ac:dyDescent="0.25">
      <c r="B257">
        <v>247</v>
      </c>
      <c r="D257" s="24"/>
      <c r="AA257">
        <f t="shared" si="12"/>
        <v>0</v>
      </c>
      <c r="AB257">
        <f t="shared" si="13"/>
        <v>0</v>
      </c>
      <c r="AC257">
        <f t="shared" si="14"/>
        <v>0</v>
      </c>
      <c r="AD257">
        <f t="shared" si="15"/>
        <v>0</v>
      </c>
    </row>
    <row r="258" spans="2:30" x14ac:dyDescent="0.25">
      <c r="B258">
        <v>248</v>
      </c>
      <c r="D258" s="24"/>
      <c r="AA258">
        <f t="shared" si="12"/>
        <v>0</v>
      </c>
      <c r="AB258">
        <f t="shared" si="13"/>
        <v>0</v>
      </c>
      <c r="AC258">
        <f t="shared" si="14"/>
        <v>0</v>
      </c>
      <c r="AD258">
        <f t="shared" si="15"/>
        <v>0</v>
      </c>
    </row>
    <row r="259" spans="2:30" x14ac:dyDescent="0.25">
      <c r="B259">
        <v>249</v>
      </c>
      <c r="D259" s="24"/>
      <c r="AA259">
        <f t="shared" si="12"/>
        <v>0</v>
      </c>
      <c r="AB259">
        <f t="shared" si="13"/>
        <v>0</v>
      </c>
      <c r="AC259">
        <f t="shared" si="14"/>
        <v>0</v>
      </c>
      <c r="AD259">
        <f t="shared" si="15"/>
        <v>0</v>
      </c>
    </row>
    <row r="260" spans="2:30" x14ac:dyDescent="0.25">
      <c r="B260">
        <v>250</v>
      </c>
      <c r="D260" s="24"/>
      <c r="AA260">
        <f t="shared" si="12"/>
        <v>0</v>
      </c>
      <c r="AB260">
        <f t="shared" si="13"/>
        <v>0</v>
      </c>
      <c r="AC260">
        <f t="shared" si="14"/>
        <v>0</v>
      </c>
      <c r="AD260">
        <f t="shared" si="15"/>
        <v>0</v>
      </c>
    </row>
    <row r="261" spans="2:30" x14ac:dyDescent="0.25">
      <c r="B261">
        <v>251</v>
      </c>
      <c r="D261" s="24"/>
      <c r="AA261">
        <f t="shared" si="12"/>
        <v>0</v>
      </c>
      <c r="AB261">
        <f t="shared" si="13"/>
        <v>0</v>
      </c>
      <c r="AC261">
        <f t="shared" si="14"/>
        <v>0</v>
      </c>
      <c r="AD261">
        <f t="shared" si="15"/>
        <v>0</v>
      </c>
    </row>
    <row r="262" spans="2:30" x14ac:dyDescent="0.25">
      <c r="B262">
        <v>252</v>
      </c>
      <c r="D262" s="24"/>
      <c r="AA262">
        <f t="shared" si="12"/>
        <v>0</v>
      </c>
      <c r="AB262">
        <f t="shared" si="13"/>
        <v>0</v>
      </c>
      <c r="AC262">
        <f t="shared" si="14"/>
        <v>0</v>
      </c>
      <c r="AD262">
        <f t="shared" si="15"/>
        <v>0</v>
      </c>
    </row>
    <row r="263" spans="2:30" x14ac:dyDescent="0.25">
      <c r="B263">
        <v>253</v>
      </c>
      <c r="D263" s="24"/>
      <c r="AA263">
        <f t="shared" si="12"/>
        <v>0</v>
      </c>
      <c r="AB263">
        <f t="shared" si="13"/>
        <v>0</v>
      </c>
      <c r="AC263">
        <f t="shared" si="14"/>
        <v>0</v>
      </c>
      <c r="AD263">
        <f t="shared" si="15"/>
        <v>0</v>
      </c>
    </row>
    <row r="264" spans="2:30" x14ac:dyDescent="0.25">
      <c r="B264">
        <v>254</v>
      </c>
      <c r="D264" s="24"/>
      <c r="AA264">
        <f t="shared" si="12"/>
        <v>0</v>
      </c>
      <c r="AB264">
        <f t="shared" si="13"/>
        <v>0</v>
      </c>
      <c r="AC264">
        <f t="shared" si="14"/>
        <v>0</v>
      </c>
      <c r="AD264">
        <f t="shared" si="15"/>
        <v>0</v>
      </c>
    </row>
    <row r="265" spans="2:30" x14ac:dyDescent="0.25">
      <c r="B265">
        <v>255</v>
      </c>
      <c r="D265" s="24"/>
      <c r="AA265">
        <f t="shared" si="12"/>
        <v>0</v>
      </c>
      <c r="AB265">
        <f t="shared" si="13"/>
        <v>0</v>
      </c>
      <c r="AC265">
        <f t="shared" si="14"/>
        <v>0</v>
      </c>
      <c r="AD265">
        <f t="shared" si="15"/>
        <v>0</v>
      </c>
    </row>
    <row r="266" spans="2:30" x14ac:dyDescent="0.25">
      <c r="B266">
        <v>256</v>
      </c>
      <c r="D266" s="24"/>
      <c r="AA266">
        <f t="shared" si="12"/>
        <v>0</v>
      </c>
      <c r="AB266">
        <f t="shared" si="13"/>
        <v>0</v>
      </c>
      <c r="AC266">
        <f t="shared" si="14"/>
        <v>0</v>
      </c>
      <c r="AD266">
        <f t="shared" si="15"/>
        <v>0</v>
      </c>
    </row>
    <row r="267" spans="2:30" x14ac:dyDescent="0.25">
      <c r="B267">
        <v>257</v>
      </c>
      <c r="D267" s="24"/>
      <c r="AA267">
        <f t="shared" si="12"/>
        <v>0</v>
      </c>
      <c r="AB267">
        <f t="shared" si="13"/>
        <v>0</v>
      </c>
      <c r="AC267">
        <f t="shared" si="14"/>
        <v>0</v>
      </c>
      <c r="AD267">
        <f t="shared" si="15"/>
        <v>0</v>
      </c>
    </row>
    <row r="268" spans="2:30" x14ac:dyDescent="0.25">
      <c r="B268">
        <v>258</v>
      </c>
      <c r="D268" s="24"/>
      <c r="AA268">
        <f t="shared" ref="AA268:AA310" si="16">IF(D268=$I$9,1,0)</f>
        <v>0</v>
      </c>
      <c r="AB268">
        <f t="shared" ref="AB268:AB310" si="17">IF(D268=$I$10,2,0)</f>
        <v>0</v>
      </c>
      <c r="AC268">
        <f t="shared" ref="AC268:AC310" si="18">MAX(AA268:AB268)</f>
        <v>0</v>
      </c>
      <c r="AD268">
        <f t="shared" si="15"/>
        <v>0</v>
      </c>
    </row>
    <row r="269" spans="2:30" x14ac:dyDescent="0.25">
      <c r="B269">
        <v>259</v>
      </c>
      <c r="D269" s="24"/>
      <c r="AA269">
        <f t="shared" si="16"/>
        <v>0</v>
      </c>
      <c r="AB269">
        <f t="shared" si="17"/>
        <v>0</v>
      </c>
      <c r="AC269">
        <f t="shared" si="18"/>
        <v>0</v>
      </c>
      <c r="AD269">
        <f t="shared" ref="AD269:AD310" si="19">IF(AC269=AC268,0,1)</f>
        <v>0</v>
      </c>
    </row>
    <row r="270" spans="2:30" x14ac:dyDescent="0.25">
      <c r="B270">
        <v>260</v>
      </c>
      <c r="D270" s="24"/>
      <c r="AA270">
        <f t="shared" si="16"/>
        <v>0</v>
      </c>
      <c r="AB270">
        <f t="shared" si="17"/>
        <v>0</v>
      </c>
      <c r="AC270">
        <f t="shared" si="18"/>
        <v>0</v>
      </c>
      <c r="AD270">
        <f t="shared" si="19"/>
        <v>0</v>
      </c>
    </row>
    <row r="271" spans="2:30" x14ac:dyDescent="0.25">
      <c r="B271">
        <v>261</v>
      </c>
      <c r="D271" s="24"/>
      <c r="AA271">
        <f t="shared" si="16"/>
        <v>0</v>
      </c>
      <c r="AB271">
        <f t="shared" si="17"/>
        <v>0</v>
      </c>
      <c r="AC271">
        <f t="shared" si="18"/>
        <v>0</v>
      </c>
      <c r="AD271">
        <f t="shared" si="19"/>
        <v>0</v>
      </c>
    </row>
    <row r="272" spans="2:30" x14ac:dyDescent="0.25">
      <c r="B272">
        <v>262</v>
      </c>
      <c r="D272" s="24"/>
      <c r="AA272">
        <f t="shared" si="16"/>
        <v>0</v>
      </c>
      <c r="AB272">
        <f t="shared" si="17"/>
        <v>0</v>
      </c>
      <c r="AC272">
        <f t="shared" si="18"/>
        <v>0</v>
      </c>
      <c r="AD272">
        <f t="shared" si="19"/>
        <v>0</v>
      </c>
    </row>
    <row r="273" spans="2:30" x14ac:dyDescent="0.25">
      <c r="B273">
        <v>263</v>
      </c>
      <c r="D273" s="24"/>
      <c r="AA273">
        <f t="shared" si="16"/>
        <v>0</v>
      </c>
      <c r="AB273">
        <f t="shared" si="17"/>
        <v>0</v>
      </c>
      <c r="AC273">
        <f t="shared" si="18"/>
        <v>0</v>
      </c>
      <c r="AD273">
        <f t="shared" si="19"/>
        <v>0</v>
      </c>
    </row>
    <row r="274" spans="2:30" x14ac:dyDescent="0.25">
      <c r="B274">
        <v>264</v>
      </c>
      <c r="D274" s="24"/>
      <c r="AA274">
        <f t="shared" si="16"/>
        <v>0</v>
      </c>
      <c r="AB274">
        <f t="shared" si="17"/>
        <v>0</v>
      </c>
      <c r="AC274">
        <f t="shared" si="18"/>
        <v>0</v>
      </c>
      <c r="AD274">
        <f t="shared" si="19"/>
        <v>0</v>
      </c>
    </row>
    <row r="275" spans="2:30" x14ac:dyDescent="0.25">
      <c r="B275">
        <v>265</v>
      </c>
      <c r="D275" s="24"/>
      <c r="AA275">
        <f t="shared" si="16"/>
        <v>0</v>
      </c>
      <c r="AB275">
        <f t="shared" si="17"/>
        <v>0</v>
      </c>
      <c r="AC275">
        <f t="shared" si="18"/>
        <v>0</v>
      </c>
      <c r="AD275">
        <f t="shared" si="19"/>
        <v>0</v>
      </c>
    </row>
    <row r="276" spans="2:30" x14ac:dyDescent="0.25">
      <c r="B276">
        <v>266</v>
      </c>
      <c r="D276" s="24"/>
      <c r="AA276">
        <f t="shared" si="16"/>
        <v>0</v>
      </c>
      <c r="AB276">
        <f t="shared" si="17"/>
        <v>0</v>
      </c>
      <c r="AC276">
        <f t="shared" si="18"/>
        <v>0</v>
      </c>
      <c r="AD276">
        <f t="shared" si="19"/>
        <v>0</v>
      </c>
    </row>
    <row r="277" spans="2:30" x14ac:dyDescent="0.25">
      <c r="B277">
        <v>267</v>
      </c>
      <c r="D277" s="24"/>
      <c r="AA277">
        <f t="shared" si="16"/>
        <v>0</v>
      </c>
      <c r="AB277">
        <f t="shared" si="17"/>
        <v>0</v>
      </c>
      <c r="AC277">
        <f t="shared" si="18"/>
        <v>0</v>
      </c>
      <c r="AD277">
        <f t="shared" si="19"/>
        <v>0</v>
      </c>
    </row>
    <row r="278" spans="2:30" x14ac:dyDescent="0.25">
      <c r="B278">
        <v>268</v>
      </c>
      <c r="D278" s="24"/>
      <c r="AA278">
        <f t="shared" si="16"/>
        <v>0</v>
      </c>
      <c r="AB278">
        <f t="shared" si="17"/>
        <v>0</v>
      </c>
      <c r="AC278">
        <f t="shared" si="18"/>
        <v>0</v>
      </c>
      <c r="AD278">
        <f t="shared" si="19"/>
        <v>0</v>
      </c>
    </row>
    <row r="279" spans="2:30" x14ac:dyDescent="0.25">
      <c r="B279">
        <v>269</v>
      </c>
      <c r="D279" s="24"/>
      <c r="AA279">
        <f t="shared" si="16"/>
        <v>0</v>
      </c>
      <c r="AB279">
        <f t="shared" si="17"/>
        <v>0</v>
      </c>
      <c r="AC279">
        <f t="shared" si="18"/>
        <v>0</v>
      </c>
      <c r="AD279">
        <f t="shared" si="19"/>
        <v>0</v>
      </c>
    </row>
    <row r="280" spans="2:30" x14ac:dyDescent="0.25">
      <c r="B280">
        <v>270</v>
      </c>
      <c r="D280" s="24"/>
      <c r="AA280">
        <f t="shared" si="16"/>
        <v>0</v>
      </c>
      <c r="AB280">
        <f t="shared" si="17"/>
        <v>0</v>
      </c>
      <c r="AC280">
        <f t="shared" si="18"/>
        <v>0</v>
      </c>
      <c r="AD280">
        <f t="shared" si="19"/>
        <v>0</v>
      </c>
    </row>
    <row r="281" spans="2:30" x14ac:dyDescent="0.25">
      <c r="B281">
        <v>271</v>
      </c>
      <c r="D281" s="24"/>
      <c r="AA281">
        <f t="shared" si="16"/>
        <v>0</v>
      </c>
      <c r="AB281">
        <f t="shared" si="17"/>
        <v>0</v>
      </c>
      <c r="AC281">
        <f t="shared" si="18"/>
        <v>0</v>
      </c>
      <c r="AD281">
        <f t="shared" si="19"/>
        <v>0</v>
      </c>
    </row>
    <row r="282" spans="2:30" x14ac:dyDescent="0.25">
      <c r="B282">
        <v>272</v>
      </c>
      <c r="D282" s="24"/>
      <c r="AA282">
        <f t="shared" si="16"/>
        <v>0</v>
      </c>
      <c r="AB282">
        <f t="shared" si="17"/>
        <v>0</v>
      </c>
      <c r="AC282">
        <f t="shared" si="18"/>
        <v>0</v>
      </c>
      <c r="AD282">
        <f t="shared" si="19"/>
        <v>0</v>
      </c>
    </row>
    <row r="283" spans="2:30" x14ac:dyDescent="0.25">
      <c r="B283">
        <v>273</v>
      </c>
      <c r="D283" s="24"/>
      <c r="AA283">
        <f t="shared" si="16"/>
        <v>0</v>
      </c>
      <c r="AB283">
        <f t="shared" si="17"/>
        <v>0</v>
      </c>
      <c r="AC283">
        <f t="shared" si="18"/>
        <v>0</v>
      </c>
      <c r="AD283">
        <f t="shared" si="19"/>
        <v>0</v>
      </c>
    </row>
    <row r="284" spans="2:30" x14ac:dyDescent="0.25">
      <c r="B284">
        <v>274</v>
      </c>
      <c r="D284" s="24"/>
      <c r="AA284">
        <f t="shared" si="16"/>
        <v>0</v>
      </c>
      <c r="AB284">
        <f t="shared" si="17"/>
        <v>0</v>
      </c>
      <c r="AC284">
        <f t="shared" si="18"/>
        <v>0</v>
      </c>
      <c r="AD284">
        <f t="shared" si="19"/>
        <v>0</v>
      </c>
    </row>
    <row r="285" spans="2:30" x14ac:dyDescent="0.25">
      <c r="B285">
        <v>275</v>
      </c>
      <c r="D285" s="24"/>
      <c r="AA285">
        <f t="shared" si="16"/>
        <v>0</v>
      </c>
      <c r="AB285">
        <f t="shared" si="17"/>
        <v>0</v>
      </c>
      <c r="AC285">
        <f t="shared" si="18"/>
        <v>0</v>
      </c>
      <c r="AD285">
        <f t="shared" si="19"/>
        <v>0</v>
      </c>
    </row>
    <row r="286" spans="2:30" x14ac:dyDescent="0.25">
      <c r="B286">
        <v>276</v>
      </c>
      <c r="D286" s="24"/>
      <c r="AA286">
        <f t="shared" si="16"/>
        <v>0</v>
      </c>
      <c r="AB286">
        <f t="shared" si="17"/>
        <v>0</v>
      </c>
      <c r="AC286">
        <f t="shared" si="18"/>
        <v>0</v>
      </c>
      <c r="AD286">
        <f t="shared" si="19"/>
        <v>0</v>
      </c>
    </row>
    <row r="287" spans="2:30" x14ac:dyDescent="0.25">
      <c r="B287">
        <v>277</v>
      </c>
      <c r="D287" s="24"/>
      <c r="AA287">
        <f t="shared" si="16"/>
        <v>0</v>
      </c>
      <c r="AB287">
        <f t="shared" si="17"/>
        <v>0</v>
      </c>
      <c r="AC287">
        <f t="shared" si="18"/>
        <v>0</v>
      </c>
      <c r="AD287">
        <f t="shared" si="19"/>
        <v>0</v>
      </c>
    </row>
    <row r="288" spans="2:30" x14ac:dyDescent="0.25">
      <c r="B288">
        <v>278</v>
      </c>
      <c r="D288" s="24"/>
      <c r="AA288">
        <f t="shared" si="16"/>
        <v>0</v>
      </c>
      <c r="AB288">
        <f t="shared" si="17"/>
        <v>0</v>
      </c>
      <c r="AC288">
        <f t="shared" si="18"/>
        <v>0</v>
      </c>
      <c r="AD288">
        <f t="shared" si="19"/>
        <v>0</v>
      </c>
    </row>
    <row r="289" spans="2:30" x14ac:dyDescent="0.25">
      <c r="B289">
        <v>279</v>
      </c>
      <c r="D289" s="24"/>
      <c r="AA289">
        <f t="shared" si="16"/>
        <v>0</v>
      </c>
      <c r="AB289">
        <f t="shared" si="17"/>
        <v>0</v>
      </c>
      <c r="AC289">
        <f t="shared" si="18"/>
        <v>0</v>
      </c>
      <c r="AD289">
        <f t="shared" si="19"/>
        <v>0</v>
      </c>
    </row>
    <row r="290" spans="2:30" x14ac:dyDescent="0.25">
      <c r="B290">
        <v>280</v>
      </c>
      <c r="D290" s="24"/>
      <c r="AA290">
        <f t="shared" si="16"/>
        <v>0</v>
      </c>
      <c r="AB290">
        <f t="shared" si="17"/>
        <v>0</v>
      </c>
      <c r="AC290">
        <f t="shared" si="18"/>
        <v>0</v>
      </c>
      <c r="AD290">
        <f t="shared" si="19"/>
        <v>0</v>
      </c>
    </row>
    <row r="291" spans="2:30" x14ac:dyDescent="0.25">
      <c r="B291">
        <v>281</v>
      </c>
      <c r="D291" s="24"/>
      <c r="AA291">
        <f t="shared" si="16"/>
        <v>0</v>
      </c>
      <c r="AB291">
        <f t="shared" si="17"/>
        <v>0</v>
      </c>
      <c r="AC291">
        <f t="shared" si="18"/>
        <v>0</v>
      </c>
      <c r="AD291">
        <f t="shared" si="19"/>
        <v>0</v>
      </c>
    </row>
    <row r="292" spans="2:30" x14ac:dyDescent="0.25">
      <c r="B292">
        <v>282</v>
      </c>
      <c r="D292" s="24"/>
      <c r="AA292">
        <f t="shared" si="16"/>
        <v>0</v>
      </c>
      <c r="AB292">
        <f t="shared" si="17"/>
        <v>0</v>
      </c>
      <c r="AC292">
        <f t="shared" si="18"/>
        <v>0</v>
      </c>
      <c r="AD292">
        <f t="shared" si="19"/>
        <v>0</v>
      </c>
    </row>
    <row r="293" spans="2:30" x14ac:dyDescent="0.25">
      <c r="B293">
        <v>283</v>
      </c>
      <c r="D293" s="24"/>
      <c r="AA293">
        <f t="shared" si="16"/>
        <v>0</v>
      </c>
      <c r="AB293">
        <f t="shared" si="17"/>
        <v>0</v>
      </c>
      <c r="AC293">
        <f t="shared" si="18"/>
        <v>0</v>
      </c>
      <c r="AD293">
        <f t="shared" si="19"/>
        <v>0</v>
      </c>
    </row>
    <row r="294" spans="2:30" x14ac:dyDescent="0.25">
      <c r="B294">
        <v>284</v>
      </c>
      <c r="D294" s="24"/>
      <c r="AA294">
        <f t="shared" si="16"/>
        <v>0</v>
      </c>
      <c r="AB294">
        <f t="shared" si="17"/>
        <v>0</v>
      </c>
      <c r="AC294">
        <f t="shared" si="18"/>
        <v>0</v>
      </c>
      <c r="AD294">
        <f t="shared" si="19"/>
        <v>0</v>
      </c>
    </row>
    <row r="295" spans="2:30" x14ac:dyDescent="0.25">
      <c r="B295">
        <v>285</v>
      </c>
      <c r="D295" s="24"/>
      <c r="AA295">
        <f t="shared" si="16"/>
        <v>0</v>
      </c>
      <c r="AB295">
        <f t="shared" si="17"/>
        <v>0</v>
      </c>
      <c r="AC295">
        <f t="shared" si="18"/>
        <v>0</v>
      </c>
      <c r="AD295">
        <f t="shared" si="19"/>
        <v>0</v>
      </c>
    </row>
    <row r="296" spans="2:30" x14ac:dyDescent="0.25">
      <c r="B296">
        <v>286</v>
      </c>
      <c r="D296" s="24"/>
      <c r="AA296">
        <f t="shared" si="16"/>
        <v>0</v>
      </c>
      <c r="AB296">
        <f t="shared" si="17"/>
        <v>0</v>
      </c>
      <c r="AC296">
        <f t="shared" si="18"/>
        <v>0</v>
      </c>
      <c r="AD296">
        <f t="shared" si="19"/>
        <v>0</v>
      </c>
    </row>
    <row r="297" spans="2:30" x14ac:dyDescent="0.25">
      <c r="B297">
        <v>287</v>
      </c>
      <c r="D297" s="24"/>
      <c r="AA297">
        <f t="shared" si="16"/>
        <v>0</v>
      </c>
      <c r="AB297">
        <f t="shared" si="17"/>
        <v>0</v>
      </c>
      <c r="AC297">
        <f t="shared" si="18"/>
        <v>0</v>
      </c>
      <c r="AD297">
        <f t="shared" si="19"/>
        <v>0</v>
      </c>
    </row>
    <row r="298" spans="2:30" x14ac:dyDescent="0.25">
      <c r="B298">
        <v>288</v>
      </c>
      <c r="D298" s="24"/>
      <c r="AA298">
        <f t="shared" si="16"/>
        <v>0</v>
      </c>
      <c r="AB298">
        <f t="shared" si="17"/>
        <v>0</v>
      </c>
      <c r="AC298">
        <f t="shared" si="18"/>
        <v>0</v>
      </c>
      <c r="AD298">
        <f t="shared" si="19"/>
        <v>0</v>
      </c>
    </row>
    <row r="299" spans="2:30" x14ac:dyDescent="0.25">
      <c r="B299">
        <v>289</v>
      </c>
      <c r="D299" s="24"/>
      <c r="AA299">
        <f t="shared" si="16"/>
        <v>0</v>
      </c>
      <c r="AB299">
        <f t="shared" si="17"/>
        <v>0</v>
      </c>
      <c r="AC299">
        <f t="shared" si="18"/>
        <v>0</v>
      </c>
      <c r="AD299">
        <f t="shared" si="19"/>
        <v>0</v>
      </c>
    </row>
    <row r="300" spans="2:30" x14ac:dyDescent="0.25">
      <c r="B300">
        <v>290</v>
      </c>
      <c r="D300" s="24"/>
      <c r="AA300">
        <f t="shared" si="16"/>
        <v>0</v>
      </c>
      <c r="AB300">
        <f t="shared" si="17"/>
        <v>0</v>
      </c>
      <c r="AC300">
        <f t="shared" si="18"/>
        <v>0</v>
      </c>
      <c r="AD300">
        <f t="shared" si="19"/>
        <v>0</v>
      </c>
    </row>
    <row r="301" spans="2:30" x14ac:dyDescent="0.25">
      <c r="B301">
        <v>291</v>
      </c>
      <c r="D301" s="24"/>
      <c r="AA301">
        <f t="shared" si="16"/>
        <v>0</v>
      </c>
      <c r="AB301">
        <f t="shared" si="17"/>
        <v>0</v>
      </c>
      <c r="AC301">
        <f t="shared" si="18"/>
        <v>0</v>
      </c>
      <c r="AD301">
        <f t="shared" si="19"/>
        <v>0</v>
      </c>
    </row>
    <row r="302" spans="2:30" x14ac:dyDescent="0.25">
      <c r="B302">
        <v>292</v>
      </c>
      <c r="D302" s="24"/>
      <c r="AA302">
        <f t="shared" si="16"/>
        <v>0</v>
      </c>
      <c r="AB302">
        <f t="shared" si="17"/>
        <v>0</v>
      </c>
      <c r="AC302">
        <f t="shared" si="18"/>
        <v>0</v>
      </c>
      <c r="AD302">
        <f t="shared" si="19"/>
        <v>0</v>
      </c>
    </row>
    <row r="303" spans="2:30" x14ac:dyDescent="0.25">
      <c r="B303">
        <v>293</v>
      </c>
      <c r="D303" s="24"/>
      <c r="AA303">
        <f t="shared" si="16"/>
        <v>0</v>
      </c>
      <c r="AB303">
        <f t="shared" si="17"/>
        <v>0</v>
      </c>
      <c r="AC303">
        <f t="shared" si="18"/>
        <v>0</v>
      </c>
      <c r="AD303">
        <f t="shared" si="19"/>
        <v>0</v>
      </c>
    </row>
    <row r="304" spans="2:30" x14ac:dyDescent="0.25">
      <c r="B304">
        <v>294</v>
      </c>
      <c r="D304" s="24"/>
      <c r="AA304">
        <f t="shared" si="16"/>
        <v>0</v>
      </c>
      <c r="AB304">
        <f t="shared" si="17"/>
        <v>0</v>
      </c>
      <c r="AC304">
        <f t="shared" si="18"/>
        <v>0</v>
      </c>
      <c r="AD304">
        <f t="shared" si="19"/>
        <v>0</v>
      </c>
    </row>
    <row r="305" spans="2:30" x14ac:dyDescent="0.25">
      <c r="B305">
        <v>295</v>
      </c>
      <c r="D305" s="24"/>
      <c r="AA305">
        <f t="shared" si="16"/>
        <v>0</v>
      </c>
      <c r="AB305">
        <f t="shared" si="17"/>
        <v>0</v>
      </c>
      <c r="AC305">
        <f t="shared" si="18"/>
        <v>0</v>
      </c>
      <c r="AD305">
        <f t="shared" si="19"/>
        <v>0</v>
      </c>
    </row>
    <row r="306" spans="2:30" x14ac:dyDescent="0.25">
      <c r="B306">
        <v>296</v>
      </c>
      <c r="D306" s="24"/>
      <c r="AA306">
        <f t="shared" si="16"/>
        <v>0</v>
      </c>
      <c r="AB306">
        <f t="shared" si="17"/>
        <v>0</v>
      </c>
      <c r="AC306">
        <f t="shared" si="18"/>
        <v>0</v>
      </c>
      <c r="AD306">
        <f t="shared" si="19"/>
        <v>0</v>
      </c>
    </row>
    <row r="307" spans="2:30" x14ac:dyDescent="0.25">
      <c r="B307">
        <v>297</v>
      </c>
      <c r="D307" s="24"/>
      <c r="AA307">
        <f t="shared" si="16"/>
        <v>0</v>
      </c>
      <c r="AB307">
        <f t="shared" si="17"/>
        <v>0</v>
      </c>
      <c r="AC307">
        <f t="shared" si="18"/>
        <v>0</v>
      </c>
      <c r="AD307">
        <f t="shared" si="19"/>
        <v>0</v>
      </c>
    </row>
    <row r="308" spans="2:30" x14ac:dyDescent="0.25">
      <c r="B308">
        <v>298</v>
      </c>
      <c r="D308" s="24"/>
      <c r="AA308">
        <f t="shared" si="16"/>
        <v>0</v>
      </c>
      <c r="AB308">
        <f t="shared" si="17"/>
        <v>0</v>
      </c>
      <c r="AC308">
        <f t="shared" si="18"/>
        <v>0</v>
      </c>
      <c r="AD308">
        <f t="shared" si="19"/>
        <v>0</v>
      </c>
    </row>
    <row r="309" spans="2:30" x14ac:dyDescent="0.25">
      <c r="B309">
        <v>299</v>
      </c>
      <c r="D309" s="24"/>
      <c r="AA309">
        <f t="shared" si="16"/>
        <v>0</v>
      </c>
      <c r="AB309">
        <f t="shared" si="17"/>
        <v>0</v>
      </c>
      <c r="AC309">
        <f t="shared" si="18"/>
        <v>0</v>
      </c>
      <c r="AD309">
        <f t="shared" si="19"/>
        <v>0</v>
      </c>
    </row>
    <row r="310" spans="2:30" x14ac:dyDescent="0.25">
      <c r="B310">
        <v>300</v>
      </c>
      <c r="D310" s="24"/>
      <c r="AA310">
        <f t="shared" si="16"/>
        <v>0</v>
      </c>
      <c r="AB310">
        <f t="shared" si="17"/>
        <v>0</v>
      </c>
      <c r="AC310">
        <f t="shared" si="18"/>
        <v>0</v>
      </c>
      <c r="AD310">
        <f t="shared" si="19"/>
        <v>0</v>
      </c>
    </row>
  </sheetData>
  <mergeCells count="11">
    <mergeCell ref="D9:D10"/>
    <mergeCell ref="F13:G13"/>
    <mergeCell ref="AG10:AI10"/>
    <mergeCell ref="AJ12:AK12"/>
    <mergeCell ref="F9:H9"/>
    <mergeCell ref="F10:H10"/>
    <mergeCell ref="F20:G22"/>
    <mergeCell ref="H21:I21"/>
    <mergeCell ref="AG2:AL2"/>
    <mergeCell ref="AG6:AI6"/>
    <mergeCell ref="AG8:AI8"/>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M310"/>
  <sheetViews>
    <sheetView workbookViewId="0">
      <selection activeCell="I22" sqref="I22"/>
    </sheetView>
  </sheetViews>
  <sheetFormatPr defaultRowHeight="15" x14ac:dyDescent="0.25"/>
  <cols>
    <col min="3" max="3" width="5" customWidth="1"/>
    <col min="6" max="6" width="10.5703125" customWidth="1"/>
    <col min="9" max="9" width="13.7109375" customWidth="1"/>
    <col min="10" max="10" width="9.85546875" bestFit="1" customWidth="1"/>
    <col min="12" max="12" width="17.5703125" customWidth="1"/>
  </cols>
  <sheetData>
    <row r="2" spans="2:39" ht="21" x14ac:dyDescent="0.35">
      <c r="AC2" s="42" t="s">
        <v>25</v>
      </c>
      <c r="AD2" s="42"/>
      <c r="AE2" s="42"/>
      <c r="AF2" s="42"/>
      <c r="AG2" s="42"/>
      <c r="AH2" s="42"/>
    </row>
    <row r="3" spans="2:39" ht="15" customHeight="1" x14ac:dyDescent="0.25">
      <c r="B3" s="27"/>
      <c r="C3" s="27"/>
      <c r="D3" s="27"/>
      <c r="E3" s="27"/>
      <c r="F3" s="27"/>
      <c r="G3" s="27"/>
      <c r="H3" s="27"/>
      <c r="I3" s="27"/>
      <c r="J3" s="27"/>
      <c r="AL3" t="s">
        <v>18</v>
      </c>
      <c r="AM3">
        <f>2*AF6*AF8</f>
        <v>1250</v>
      </c>
    </row>
    <row r="4" spans="2:39" x14ac:dyDescent="0.25">
      <c r="B4" s="27"/>
      <c r="C4" s="27"/>
      <c r="D4" s="27"/>
      <c r="E4" s="27"/>
      <c r="F4" s="27"/>
      <c r="G4" s="27"/>
      <c r="H4" s="27"/>
      <c r="I4" s="27"/>
      <c r="J4" s="27"/>
      <c r="AL4" t="s">
        <v>19</v>
      </c>
      <c r="AM4">
        <f>AF6+AF8</f>
        <v>50</v>
      </c>
    </row>
    <row r="5" spans="2:39" ht="19.5" customHeight="1" thickBot="1" x14ac:dyDescent="0.35">
      <c r="B5" s="27"/>
      <c r="C5" s="27"/>
      <c r="D5" s="27"/>
      <c r="E5" s="27"/>
      <c r="F5" s="27"/>
      <c r="G5" s="27"/>
      <c r="H5" s="27"/>
      <c r="I5" s="27"/>
      <c r="J5" s="27"/>
      <c r="AC5" s="10"/>
      <c r="AD5" s="10"/>
      <c r="AE5" s="10"/>
      <c r="AF5" s="10"/>
      <c r="AG5" s="10"/>
    </row>
    <row r="6" spans="2:39" ht="19.5" thickBot="1" x14ac:dyDescent="0.35">
      <c r="B6" s="27"/>
      <c r="C6" s="27"/>
      <c r="D6" s="27"/>
      <c r="E6" s="27"/>
      <c r="F6" s="27"/>
      <c r="G6" s="27"/>
      <c r="H6" s="27"/>
      <c r="I6" s="27"/>
      <c r="J6" s="27"/>
      <c r="AC6" s="50" t="s">
        <v>13</v>
      </c>
      <c r="AD6" s="50"/>
      <c r="AE6" s="50"/>
      <c r="AF6" s="12">
        <f>MAX(G12:G13)</f>
        <v>25</v>
      </c>
      <c r="AG6" s="10"/>
      <c r="AL6" t="s">
        <v>16</v>
      </c>
      <c r="AM6">
        <f>AF10-(1+(AM3/AM4))</f>
        <v>-12</v>
      </c>
    </row>
    <row r="7" spans="2:39" ht="19.5" thickBot="1" x14ac:dyDescent="0.35">
      <c r="B7" s="27"/>
      <c r="C7" s="27"/>
      <c r="D7" s="27"/>
      <c r="E7" s="27"/>
      <c r="F7" s="27"/>
      <c r="G7" s="27"/>
      <c r="H7" s="27"/>
      <c r="I7" s="27"/>
      <c r="J7" s="27"/>
      <c r="AC7" s="10"/>
      <c r="AD7" s="10"/>
      <c r="AE7" s="10"/>
      <c r="AF7" s="10"/>
      <c r="AG7" s="10"/>
      <c r="AJ7" t="s">
        <v>28</v>
      </c>
      <c r="AK7" t="s">
        <v>27</v>
      </c>
    </row>
    <row r="8" spans="2:39" ht="19.5" thickBot="1" x14ac:dyDescent="0.35">
      <c r="D8" s="58" t="s">
        <v>95</v>
      </c>
      <c r="AC8" s="50" t="s">
        <v>14</v>
      </c>
      <c r="AD8" s="50"/>
      <c r="AE8" s="50"/>
      <c r="AF8" s="12">
        <f>MIN(G12:G13)</f>
        <v>25</v>
      </c>
      <c r="AG8" s="10"/>
      <c r="AJ8" s="10">
        <f>1-(_xlfn.NORM.S.DIST(J11,TRUE))</f>
        <v>0.99969741386873101</v>
      </c>
      <c r="AK8" s="10">
        <f>1-AJ8</f>
        <v>3.0258613126898926E-4</v>
      </c>
      <c r="AL8" t="s">
        <v>17</v>
      </c>
      <c r="AM8">
        <f>((AM3*(AM3-AF6-AF8))/((AM4^2)*(AM4-1)))^0.5</f>
        <v>3.4992710611188258</v>
      </c>
    </row>
    <row r="9" spans="2:39" ht="19.5" customHeight="1" thickBot="1" x14ac:dyDescent="0.35">
      <c r="D9" s="59"/>
      <c r="F9" s="50" t="s">
        <v>26</v>
      </c>
      <c r="G9" s="50"/>
      <c r="V9">
        <f>SUM(V11:V310)</f>
        <v>25</v>
      </c>
      <c r="W9">
        <f>SUM(W11:W310)</f>
        <v>25</v>
      </c>
      <c r="AC9" s="10"/>
      <c r="AD9" s="10"/>
      <c r="AE9" s="10"/>
      <c r="AF9" s="10"/>
      <c r="AG9" s="10"/>
      <c r="AJ9" s="10"/>
    </row>
    <row r="10" spans="2:39" ht="19.5" customHeight="1" thickBot="1" x14ac:dyDescent="0.35">
      <c r="D10" s="60"/>
      <c r="F10" s="10" t="s">
        <v>88</v>
      </c>
      <c r="G10" s="36">
        <f>MEDIAN(D11:D310)</f>
        <v>8.6499999999999986</v>
      </c>
      <c r="U10" t="s">
        <v>90</v>
      </c>
      <c r="V10" t="s">
        <v>91</v>
      </c>
      <c r="W10" t="s">
        <v>89</v>
      </c>
      <c r="X10" t="s">
        <v>92</v>
      </c>
      <c r="Y10" t="s">
        <v>93</v>
      </c>
      <c r="Z10" t="s">
        <v>85</v>
      </c>
      <c r="AC10" s="50" t="s">
        <v>15</v>
      </c>
      <c r="AD10" s="50"/>
      <c r="AE10" s="50"/>
      <c r="AF10" s="12">
        <f>G14</f>
        <v>14</v>
      </c>
      <c r="AG10" s="10"/>
      <c r="AJ10" s="10">
        <f>AJ8*2</f>
        <v>1.999394827737462</v>
      </c>
      <c r="AK10" s="10">
        <f>AK8*2</f>
        <v>6.0517226253797851E-4</v>
      </c>
    </row>
    <row r="11" spans="2:39" ht="18.75" x14ac:dyDescent="0.3">
      <c r="B11">
        <v>1</v>
      </c>
      <c r="D11" s="1">
        <v>8.6999999999999993</v>
      </c>
      <c r="F11" s="10" t="s">
        <v>61</v>
      </c>
      <c r="G11" s="11">
        <f>COUNT(D11:D310)</f>
        <v>50</v>
      </c>
      <c r="I11" s="10" t="s">
        <v>20</v>
      </c>
      <c r="J11" s="10">
        <f>AM6/AM8</f>
        <v>-3.4292856398964493</v>
      </c>
      <c r="U11">
        <f t="shared" ref="U11:U74" si="0">IF(D11&lt;$G$10,1,0)</f>
        <v>0</v>
      </c>
      <c r="V11">
        <f t="shared" ref="V11:V74" si="1">IF(D11=0,0,U11)</f>
        <v>0</v>
      </c>
      <c r="W11">
        <f t="shared" ref="W11:W74" si="2">IF(D11&gt;$G$10,1,0)</f>
        <v>1</v>
      </c>
      <c r="X11">
        <f t="shared" ref="X11:X74" si="3">IF(W11=1,1,0)</f>
        <v>1</v>
      </c>
      <c r="Y11" s="24">
        <f>SUM(V11:X11)</f>
        <v>2</v>
      </c>
      <c r="AC11" s="10"/>
      <c r="AD11" s="10"/>
      <c r="AE11" s="10"/>
      <c r="AF11" s="10"/>
      <c r="AG11" s="10"/>
    </row>
    <row r="12" spans="2:39" ht="18.75" x14ac:dyDescent="0.3">
      <c r="B12">
        <v>2</v>
      </c>
      <c r="D12" s="1">
        <v>10</v>
      </c>
      <c r="F12" s="10" t="s">
        <v>86</v>
      </c>
      <c r="G12" s="11">
        <f>W9</f>
        <v>25</v>
      </c>
      <c r="I12" s="10"/>
      <c r="J12" s="10"/>
      <c r="U12">
        <f t="shared" si="0"/>
        <v>0</v>
      </c>
      <c r="V12">
        <f t="shared" si="1"/>
        <v>0</v>
      </c>
      <c r="W12">
        <f t="shared" si="2"/>
        <v>1</v>
      </c>
      <c r="X12">
        <f t="shared" si="3"/>
        <v>1</v>
      </c>
      <c r="Y12" s="24">
        <f t="shared" ref="Y12:Y20" si="4">SUM(V12:X12)</f>
        <v>2</v>
      </c>
      <c r="Z12">
        <f t="shared" ref="Z12:Z75" si="5">IF(Y12=Y11,0,1)</f>
        <v>0</v>
      </c>
      <c r="AC12" s="10"/>
      <c r="AD12" s="10"/>
      <c r="AE12" s="10"/>
      <c r="AF12" s="50" t="s">
        <v>23</v>
      </c>
      <c r="AG12" s="50"/>
    </row>
    <row r="13" spans="2:39" ht="18.75" x14ac:dyDescent="0.3">
      <c r="B13">
        <v>3</v>
      </c>
      <c r="D13" s="1">
        <v>6.9</v>
      </c>
      <c r="F13" s="10" t="s">
        <v>87</v>
      </c>
      <c r="G13" s="11">
        <f>V9</f>
        <v>25</v>
      </c>
      <c r="I13" s="10" t="s">
        <v>21</v>
      </c>
      <c r="J13" s="37">
        <f>IF(AJ8&lt;AK8,AJ8,AK8)</f>
        <v>3.0258613126898926E-4</v>
      </c>
      <c r="K13" s="21" t="s">
        <v>3</v>
      </c>
      <c r="L13">
        <f>J13</f>
        <v>3.0258613126898926E-4</v>
      </c>
      <c r="U13">
        <f t="shared" si="0"/>
        <v>1</v>
      </c>
      <c r="V13">
        <f t="shared" si="1"/>
        <v>1</v>
      </c>
      <c r="W13">
        <f t="shared" si="2"/>
        <v>0</v>
      </c>
      <c r="X13">
        <f t="shared" si="3"/>
        <v>0</v>
      </c>
      <c r="Y13" s="24">
        <f t="shared" si="4"/>
        <v>1</v>
      </c>
      <c r="Z13">
        <f t="shared" si="5"/>
        <v>1</v>
      </c>
      <c r="AC13" s="10"/>
      <c r="AD13" s="10"/>
      <c r="AE13" s="10"/>
      <c r="AF13" s="10"/>
      <c r="AG13" s="10"/>
      <c r="AH13" s="10"/>
    </row>
    <row r="14" spans="2:39" ht="18.75" x14ac:dyDescent="0.3">
      <c r="B14">
        <v>4</v>
      </c>
      <c r="D14" s="1">
        <v>9.1</v>
      </c>
      <c r="F14" s="10" t="s">
        <v>4</v>
      </c>
      <c r="G14" s="11">
        <f>SUM(Z12:Z310)</f>
        <v>14</v>
      </c>
      <c r="I14" s="10"/>
      <c r="K14" s="5"/>
      <c r="U14">
        <f t="shared" si="0"/>
        <v>0</v>
      </c>
      <c r="V14">
        <f t="shared" si="1"/>
        <v>0</v>
      </c>
      <c r="W14">
        <f t="shared" si="2"/>
        <v>1</v>
      </c>
      <c r="X14">
        <f t="shared" si="3"/>
        <v>1</v>
      </c>
      <c r="Y14" s="24">
        <f t="shared" si="4"/>
        <v>2</v>
      </c>
      <c r="Z14">
        <f t="shared" si="5"/>
        <v>1</v>
      </c>
      <c r="AC14" s="10"/>
      <c r="AD14" s="10"/>
      <c r="AE14" s="10"/>
      <c r="AF14" s="10"/>
      <c r="AG14" s="10"/>
      <c r="AH14" s="10"/>
    </row>
    <row r="15" spans="2:39" ht="18.75" x14ac:dyDescent="0.3">
      <c r="B15">
        <v>5</v>
      </c>
      <c r="D15" s="1">
        <v>10.199999999999999</v>
      </c>
      <c r="I15" s="10" t="s">
        <v>22</v>
      </c>
      <c r="J15" s="10">
        <f>J13*2</f>
        <v>6.0517226253797851E-4</v>
      </c>
      <c r="K15" s="21" t="s">
        <v>3</v>
      </c>
      <c r="L15">
        <f>J15</f>
        <v>6.0517226253797851E-4</v>
      </c>
      <c r="U15">
        <f t="shared" si="0"/>
        <v>0</v>
      </c>
      <c r="V15">
        <f t="shared" si="1"/>
        <v>0</v>
      </c>
      <c r="W15">
        <f t="shared" si="2"/>
        <v>1</v>
      </c>
      <c r="X15">
        <f t="shared" si="3"/>
        <v>1</v>
      </c>
      <c r="Y15" s="24">
        <f t="shared" si="4"/>
        <v>2</v>
      </c>
      <c r="Z15">
        <f t="shared" si="5"/>
        <v>0</v>
      </c>
      <c r="AC15" s="10"/>
      <c r="AD15" s="10"/>
      <c r="AE15" s="10"/>
      <c r="AF15" s="10"/>
      <c r="AG15" s="10"/>
      <c r="AH15" s="10"/>
    </row>
    <row r="16" spans="2:39" ht="18.75" x14ac:dyDescent="0.3">
      <c r="B16">
        <v>6</v>
      </c>
      <c r="D16" s="1">
        <v>8.5</v>
      </c>
      <c r="F16" s="47" t="str">
        <f>IF(MAX(G12:G13)&lt;25,"Small samples, use tables of critical values","Large samples, use probability values calculated here")</f>
        <v>Large samples, use probability values calculated here</v>
      </c>
      <c r="G16" s="47"/>
      <c r="I16" s="10"/>
      <c r="J16" s="10"/>
      <c r="U16">
        <f t="shared" si="0"/>
        <v>1</v>
      </c>
      <c r="V16">
        <f t="shared" si="1"/>
        <v>1</v>
      </c>
      <c r="W16">
        <f t="shared" si="2"/>
        <v>0</v>
      </c>
      <c r="X16">
        <f t="shared" si="3"/>
        <v>0</v>
      </c>
      <c r="Y16" s="24">
        <f t="shared" si="4"/>
        <v>1</v>
      </c>
      <c r="Z16">
        <f t="shared" si="5"/>
        <v>1</v>
      </c>
    </row>
    <row r="17" spans="2:26" ht="18.75" x14ac:dyDescent="0.3">
      <c r="B17">
        <v>7</v>
      </c>
      <c r="D17" s="1">
        <v>9.6999999999999993</v>
      </c>
      <c r="F17" s="47"/>
      <c r="G17" s="47"/>
      <c r="H17" s="50" t="s">
        <v>94</v>
      </c>
      <c r="I17" s="50"/>
      <c r="J17" s="10">
        <f>ABS(J11/(AM4^0.5))</f>
        <v>0.48497422611928565</v>
      </c>
      <c r="U17">
        <f t="shared" si="0"/>
        <v>0</v>
      </c>
      <c r="V17">
        <f t="shared" si="1"/>
        <v>0</v>
      </c>
      <c r="W17">
        <f t="shared" si="2"/>
        <v>1</v>
      </c>
      <c r="X17">
        <f t="shared" si="3"/>
        <v>1</v>
      </c>
      <c r="Y17" s="24">
        <f t="shared" si="4"/>
        <v>2</v>
      </c>
      <c r="Z17">
        <f t="shared" si="5"/>
        <v>1</v>
      </c>
    </row>
    <row r="18" spans="2:26" x14ac:dyDescent="0.25">
      <c r="B18">
        <v>8</v>
      </c>
      <c r="D18" s="1">
        <v>9.1</v>
      </c>
      <c r="F18" s="47"/>
      <c r="G18" s="47"/>
      <c r="U18">
        <f t="shared" si="0"/>
        <v>0</v>
      </c>
      <c r="V18">
        <f t="shared" si="1"/>
        <v>0</v>
      </c>
      <c r="W18">
        <f t="shared" si="2"/>
        <v>1</v>
      </c>
      <c r="X18">
        <f t="shared" si="3"/>
        <v>1</v>
      </c>
      <c r="Y18" s="24">
        <f t="shared" si="4"/>
        <v>2</v>
      </c>
      <c r="Z18">
        <f t="shared" si="5"/>
        <v>0</v>
      </c>
    </row>
    <row r="19" spans="2:26" x14ac:dyDescent="0.25">
      <c r="B19">
        <v>9</v>
      </c>
      <c r="D19" s="1">
        <v>10.1</v>
      </c>
      <c r="U19">
        <f t="shared" si="0"/>
        <v>0</v>
      </c>
      <c r="V19">
        <f t="shared" si="1"/>
        <v>0</v>
      </c>
      <c r="W19">
        <f t="shared" si="2"/>
        <v>1</v>
      </c>
      <c r="X19">
        <f t="shared" si="3"/>
        <v>1</v>
      </c>
      <c r="Y19" s="24">
        <f t="shared" si="4"/>
        <v>2</v>
      </c>
      <c r="Z19">
        <f t="shared" si="5"/>
        <v>0</v>
      </c>
    </row>
    <row r="20" spans="2:26" x14ac:dyDescent="0.25">
      <c r="B20">
        <v>10</v>
      </c>
      <c r="D20" s="1">
        <v>8.6</v>
      </c>
      <c r="U20">
        <f t="shared" si="0"/>
        <v>1</v>
      </c>
      <c r="V20">
        <f t="shared" si="1"/>
        <v>1</v>
      </c>
      <c r="W20">
        <f t="shared" si="2"/>
        <v>0</v>
      </c>
      <c r="X20">
        <f t="shared" si="3"/>
        <v>0</v>
      </c>
      <c r="Y20" s="24">
        <f t="shared" si="4"/>
        <v>1</v>
      </c>
      <c r="Z20">
        <f t="shared" si="5"/>
        <v>1</v>
      </c>
    </row>
    <row r="21" spans="2:26" x14ac:dyDescent="0.25">
      <c r="B21">
        <v>11</v>
      </c>
      <c r="D21" s="1">
        <v>9.1999999999999993</v>
      </c>
      <c r="U21">
        <f t="shared" si="0"/>
        <v>0</v>
      </c>
      <c r="V21">
        <f t="shared" si="1"/>
        <v>0</v>
      </c>
      <c r="W21">
        <f t="shared" si="2"/>
        <v>1</v>
      </c>
      <c r="X21">
        <f t="shared" si="3"/>
        <v>1</v>
      </c>
      <c r="Y21" s="24">
        <f>SUM(V21:X21)</f>
        <v>2</v>
      </c>
      <c r="Z21">
        <f t="shared" si="5"/>
        <v>1</v>
      </c>
    </row>
    <row r="22" spans="2:26" x14ac:dyDescent="0.25">
      <c r="B22">
        <v>12</v>
      </c>
      <c r="D22" s="1">
        <v>9.3000000000000007</v>
      </c>
      <c r="U22">
        <f t="shared" si="0"/>
        <v>0</v>
      </c>
      <c r="V22">
        <f t="shared" si="1"/>
        <v>0</v>
      </c>
      <c r="W22">
        <f t="shared" si="2"/>
        <v>1</v>
      </c>
      <c r="X22">
        <f t="shared" si="3"/>
        <v>1</v>
      </c>
      <c r="Y22" s="24">
        <f t="shared" ref="Y22:Y85" si="6">SUM(V22:X22)</f>
        <v>2</v>
      </c>
      <c r="Z22">
        <f t="shared" si="5"/>
        <v>0</v>
      </c>
    </row>
    <row r="23" spans="2:26" x14ac:dyDescent="0.25">
      <c r="B23">
        <v>13</v>
      </c>
      <c r="D23" s="1">
        <v>9.6999999999999993</v>
      </c>
      <c r="U23">
        <f t="shared" si="0"/>
        <v>0</v>
      </c>
      <c r="V23">
        <f t="shared" si="1"/>
        <v>0</v>
      </c>
      <c r="W23">
        <f t="shared" si="2"/>
        <v>1</v>
      </c>
      <c r="X23">
        <f t="shared" si="3"/>
        <v>1</v>
      </c>
      <c r="Y23" s="24">
        <f t="shared" si="6"/>
        <v>2</v>
      </c>
      <c r="Z23">
        <f t="shared" si="5"/>
        <v>0</v>
      </c>
    </row>
    <row r="24" spans="2:26" x14ac:dyDescent="0.25">
      <c r="B24">
        <v>14</v>
      </c>
      <c r="D24" s="1">
        <v>9.6</v>
      </c>
      <c r="U24">
        <f t="shared" si="0"/>
        <v>0</v>
      </c>
      <c r="V24">
        <f t="shared" si="1"/>
        <v>0</v>
      </c>
      <c r="W24">
        <f t="shared" si="2"/>
        <v>1</v>
      </c>
      <c r="X24">
        <f t="shared" si="3"/>
        <v>1</v>
      </c>
      <c r="Y24" s="24">
        <f t="shared" si="6"/>
        <v>2</v>
      </c>
      <c r="Z24">
        <f t="shared" si="5"/>
        <v>0</v>
      </c>
    </row>
    <row r="25" spans="2:26" x14ac:dyDescent="0.25">
      <c r="B25">
        <v>15</v>
      </c>
      <c r="D25" s="1">
        <v>8.5</v>
      </c>
      <c r="U25">
        <f t="shared" si="0"/>
        <v>1</v>
      </c>
      <c r="V25">
        <f t="shared" si="1"/>
        <v>1</v>
      </c>
      <c r="W25">
        <f t="shared" si="2"/>
        <v>0</v>
      </c>
      <c r="X25">
        <f t="shared" si="3"/>
        <v>0</v>
      </c>
      <c r="Y25" s="24">
        <f t="shared" si="6"/>
        <v>1</v>
      </c>
      <c r="Z25">
        <f t="shared" si="5"/>
        <v>1</v>
      </c>
    </row>
    <row r="26" spans="2:26" x14ac:dyDescent="0.25">
      <c r="B26">
        <v>16</v>
      </c>
      <c r="D26" s="1">
        <v>9.1999999999999993</v>
      </c>
      <c r="U26">
        <f t="shared" si="0"/>
        <v>0</v>
      </c>
      <c r="V26">
        <f t="shared" si="1"/>
        <v>0</v>
      </c>
      <c r="W26">
        <f t="shared" si="2"/>
        <v>1</v>
      </c>
      <c r="X26">
        <f t="shared" si="3"/>
        <v>1</v>
      </c>
      <c r="Y26" s="24">
        <f t="shared" si="6"/>
        <v>2</v>
      </c>
      <c r="Z26">
        <f t="shared" si="5"/>
        <v>1</v>
      </c>
    </row>
    <row r="27" spans="2:26" x14ac:dyDescent="0.25">
      <c r="B27">
        <v>17</v>
      </c>
      <c r="D27" s="1">
        <v>9.9</v>
      </c>
      <c r="U27">
        <f t="shared" si="0"/>
        <v>0</v>
      </c>
      <c r="V27">
        <f t="shared" si="1"/>
        <v>0</v>
      </c>
      <c r="W27">
        <f t="shared" si="2"/>
        <v>1</v>
      </c>
      <c r="X27">
        <f t="shared" si="3"/>
        <v>1</v>
      </c>
      <c r="Y27" s="24">
        <f t="shared" si="6"/>
        <v>2</v>
      </c>
      <c r="Z27">
        <f t="shared" si="5"/>
        <v>0</v>
      </c>
    </row>
    <row r="28" spans="2:26" x14ac:dyDescent="0.25">
      <c r="B28">
        <v>18</v>
      </c>
      <c r="D28" s="1">
        <v>9.6</v>
      </c>
      <c r="U28">
        <f t="shared" si="0"/>
        <v>0</v>
      </c>
      <c r="V28">
        <f t="shared" si="1"/>
        <v>0</v>
      </c>
      <c r="W28">
        <f t="shared" si="2"/>
        <v>1</v>
      </c>
      <c r="X28">
        <f t="shared" si="3"/>
        <v>1</v>
      </c>
      <c r="Y28" s="24">
        <f t="shared" si="6"/>
        <v>2</v>
      </c>
      <c r="Z28">
        <f t="shared" si="5"/>
        <v>0</v>
      </c>
    </row>
    <row r="29" spans="2:26" x14ac:dyDescent="0.25">
      <c r="B29">
        <v>19</v>
      </c>
      <c r="D29" s="1">
        <v>9.6</v>
      </c>
      <c r="U29">
        <f t="shared" si="0"/>
        <v>0</v>
      </c>
      <c r="V29">
        <f t="shared" si="1"/>
        <v>0</v>
      </c>
      <c r="W29">
        <f t="shared" si="2"/>
        <v>1</v>
      </c>
      <c r="X29">
        <f t="shared" si="3"/>
        <v>1</v>
      </c>
      <c r="Y29" s="24">
        <f t="shared" si="6"/>
        <v>2</v>
      </c>
      <c r="Z29">
        <f t="shared" si="5"/>
        <v>0</v>
      </c>
    </row>
    <row r="30" spans="2:26" x14ac:dyDescent="0.25">
      <c r="B30">
        <v>20</v>
      </c>
      <c r="D30" s="1">
        <v>7.4</v>
      </c>
      <c r="U30">
        <f t="shared" si="0"/>
        <v>1</v>
      </c>
      <c r="V30">
        <f t="shared" si="1"/>
        <v>1</v>
      </c>
      <c r="W30">
        <f t="shared" si="2"/>
        <v>0</v>
      </c>
      <c r="X30">
        <f t="shared" si="3"/>
        <v>0</v>
      </c>
      <c r="Y30" s="24">
        <f t="shared" si="6"/>
        <v>1</v>
      </c>
      <c r="Z30">
        <f t="shared" si="5"/>
        <v>1</v>
      </c>
    </row>
    <row r="31" spans="2:26" x14ac:dyDescent="0.25">
      <c r="B31">
        <v>21</v>
      </c>
      <c r="D31" s="1">
        <v>8.8000000000000007</v>
      </c>
      <c r="U31">
        <f t="shared" si="0"/>
        <v>0</v>
      </c>
      <c r="V31">
        <f t="shared" si="1"/>
        <v>0</v>
      </c>
      <c r="W31">
        <f t="shared" si="2"/>
        <v>1</v>
      </c>
      <c r="X31">
        <f t="shared" si="3"/>
        <v>1</v>
      </c>
      <c r="Y31" s="24">
        <f t="shared" si="6"/>
        <v>2</v>
      </c>
      <c r="Z31">
        <f t="shared" si="5"/>
        <v>1</v>
      </c>
    </row>
    <row r="32" spans="2:26" x14ac:dyDescent="0.25">
      <c r="B32">
        <v>22</v>
      </c>
      <c r="D32" s="1">
        <v>8.8000000000000007</v>
      </c>
      <c r="U32">
        <f t="shared" si="0"/>
        <v>0</v>
      </c>
      <c r="V32">
        <f t="shared" si="1"/>
        <v>0</v>
      </c>
      <c r="W32">
        <f t="shared" si="2"/>
        <v>1</v>
      </c>
      <c r="X32">
        <f t="shared" si="3"/>
        <v>1</v>
      </c>
      <c r="Y32" s="24">
        <f t="shared" si="6"/>
        <v>2</v>
      </c>
      <c r="Z32">
        <f t="shared" si="5"/>
        <v>0</v>
      </c>
    </row>
    <row r="33" spans="2:26" x14ac:dyDescent="0.25">
      <c r="B33">
        <v>23</v>
      </c>
      <c r="D33" s="1">
        <v>9.1999999999999993</v>
      </c>
      <c r="U33">
        <f t="shared" si="0"/>
        <v>0</v>
      </c>
      <c r="V33">
        <f t="shared" si="1"/>
        <v>0</v>
      </c>
      <c r="W33">
        <f t="shared" si="2"/>
        <v>1</v>
      </c>
      <c r="X33">
        <f t="shared" si="3"/>
        <v>1</v>
      </c>
      <c r="Y33" s="24">
        <f t="shared" si="6"/>
        <v>2</v>
      </c>
      <c r="Z33">
        <f t="shared" si="5"/>
        <v>0</v>
      </c>
    </row>
    <row r="34" spans="2:26" x14ac:dyDescent="0.25">
      <c r="B34">
        <v>24</v>
      </c>
      <c r="D34" s="1">
        <v>9.9</v>
      </c>
      <c r="U34">
        <f t="shared" si="0"/>
        <v>0</v>
      </c>
      <c r="V34">
        <f t="shared" si="1"/>
        <v>0</v>
      </c>
      <c r="W34">
        <f t="shared" si="2"/>
        <v>1</v>
      </c>
      <c r="X34">
        <f t="shared" si="3"/>
        <v>1</v>
      </c>
      <c r="Y34" s="24">
        <f t="shared" si="6"/>
        <v>2</v>
      </c>
      <c r="Z34">
        <f t="shared" si="5"/>
        <v>0</v>
      </c>
    </row>
    <row r="35" spans="2:26" x14ac:dyDescent="0.25">
      <c r="B35">
        <v>25</v>
      </c>
      <c r="D35" s="1">
        <v>8.9</v>
      </c>
      <c r="U35">
        <f t="shared" si="0"/>
        <v>0</v>
      </c>
      <c r="V35">
        <f t="shared" si="1"/>
        <v>0</v>
      </c>
      <c r="W35">
        <f t="shared" si="2"/>
        <v>1</v>
      </c>
      <c r="X35">
        <f t="shared" si="3"/>
        <v>1</v>
      </c>
      <c r="Y35" s="24">
        <f t="shared" si="6"/>
        <v>2</v>
      </c>
      <c r="Z35">
        <f t="shared" si="5"/>
        <v>0</v>
      </c>
    </row>
    <row r="36" spans="2:26" x14ac:dyDescent="0.25">
      <c r="B36">
        <v>26</v>
      </c>
      <c r="D36" s="1">
        <v>9.6</v>
      </c>
      <c r="U36">
        <f t="shared" si="0"/>
        <v>0</v>
      </c>
      <c r="V36">
        <f t="shared" si="1"/>
        <v>0</v>
      </c>
      <c r="W36">
        <f t="shared" si="2"/>
        <v>1</v>
      </c>
      <c r="X36">
        <f t="shared" si="3"/>
        <v>1</v>
      </c>
      <c r="Y36" s="24">
        <f t="shared" si="6"/>
        <v>2</v>
      </c>
      <c r="Z36">
        <f t="shared" si="5"/>
        <v>0</v>
      </c>
    </row>
    <row r="37" spans="2:26" x14ac:dyDescent="0.25">
      <c r="B37">
        <v>27</v>
      </c>
      <c r="D37" s="1">
        <v>9</v>
      </c>
      <c r="U37">
        <f t="shared" si="0"/>
        <v>0</v>
      </c>
      <c r="V37">
        <f t="shared" si="1"/>
        <v>0</v>
      </c>
      <c r="W37">
        <f t="shared" si="2"/>
        <v>1</v>
      </c>
      <c r="X37">
        <f t="shared" si="3"/>
        <v>1</v>
      </c>
      <c r="Y37" s="24">
        <f t="shared" si="6"/>
        <v>2</v>
      </c>
      <c r="Z37">
        <f t="shared" si="5"/>
        <v>0</v>
      </c>
    </row>
    <row r="38" spans="2:26" x14ac:dyDescent="0.25">
      <c r="B38">
        <v>28</v>
      </c>
      <c r="D38" s="1">
        <v>8.8000000000000007</v>
      </c>
      <c r="U38">
        <f t="shared" si="0"/>
        <v>0</v>
      </c>
      <c r="V38">
        <f t="shared" si="1"/>
        <v>0</v>
      </c>
      <c r="W38">
        <f t="shared" si="2"/>
        <v>1</v>
      </c>
      <c r="X38">
        <f t="shared" si="3"/>
        <v>1</v>
      </c>
      <c r="Y38" s="24">
        <f t="shared" si="6"/>
        <v>2</v>
      </c>
      <c r="Z38">
        <f t="shared" si="5"/>
        <v>0</v>
      </c>
    </row>
    <row r="39" spans="2:26" x14ac:dyDescent="0.25">
      <c r="B39">
        <v>29</v>
      </c>
      <c r="D39" s="1">
        <v>8.1999999999999993</v>
      </c>
      <c r="U39">
        <f t="shared" si="0"/>
        <v>1</v>
      </c>
      <c r="V39">
        <f t="shared" si="1"/>
        <v>1</v>
      </c>
      <c r="W39">
        <f t="shared" si="2"/>
        <v>0</v>
      </c>
      <c r="X39">
        <f t="shared" si="3"/>
        <v>0</v>
      </c>
      <c r="Y39" s="24">
        <f t="shared" si="6"/>
        <v>1</v>
      </c>
      <c r="Z39">
        <f t="shared" si="5"/>
        <v>1</v>
      </c>
    </row>
    <row r="40" spans="2:26" x14ac:dyDescent="0.25">
      <c r="B40">
        <v>30</v>
      </c>
      <c r="D40" s="1">
        <v>7.3</v>
      </c>
      <c r="U40">
        <f t="shared" si="0"/>
        <v>1</v>
      </c>
      <c r="V40">
        <f t="shared" si="1"/>
        <v>1</v>
      </c>
      <c r="W40">
        <f t="shared" si="2"/>
        <v>0</v>
      </c>
      <c r="X40">
        <f t="shared" si="3"/>
        <v>0</v>
      </c>
      <c r="Y40" s="24">
        <f t="shared" si="6"/>
        <v>1</v>
      </c>
      <c r="Z40">
        <f t="shared" si="5"/>
        <v>0</v>
      </c>
    </row>
    <row r="41" spans="2:26" x14ac:dyDescent="0.25">
      <c r="B41">
        <v>31</v>
      </c>
      <c r="D41" s="1">
        <v>8</v>
      </c>
      <c r="U41">
        <f t="shared" si="0"/>
        <v>1</v>
      </c>
      <c r="V41">
        <f t="shared" si="1"/>
        <v>1</v>
      </c>
      <c r="W41">
        <f t="shared" si="2"/>
        <v>0</v>
      </c>
      <c r="X41">
        <f t="shared" si="3"/>
        <v>0</v>
      </c>
      <c r="Y41" s="24">
        <f t="shared" si="6"/>
        <v>1</v>
      </c>
      <c r="Z41">
        <f t="shared" si="5"/>
        <v>0</v>
      </c>
    </row>
    <row r="42" spans="2:26" x14ac:dyDescent="0.25">
      <c r="B42">
        <v>32</v>
      </c>
      <c r="D42" s="1">
        <v>7.6</v>
      </c>
      <c r="U42">
        <f t="shared" si="0"/>
        <v>1</v>
      </c>
      <c r="V42">
        <f t="shared" si="1"/>
        <v>1</v>
      </c>
      <c r="W42">
        <f t="shared" si="2"/>
        <v>0</v>
      </c>
      <c r="X42">
        <f t="shared" si="3"/>
        <v>0</v>
      </c>
      <c r="Y42" s="24">
        <f t="shared" si="6"/>
        <v>1</v>
      </c>
      <c r="Z42">
        <f t="shared" si="5"/>
        <v>0</v>
      </c>
    </row>
    <row r="43" spans="2:26" x14ac:dyDescent="0.25">
      <c r="B43">
        <v>33</v>
      </c>
      <c r="D43" s="1">
        <v>7.8</v>
      </c>
      <c r="U43">
        <f t="shared" si="0"/>
        <v>1</v>
      </c>
      <c r="V43">
        <f t="shared" si="1"/>
        <v>1</v>
      </c>
      <c r="W43">
        <f t="shared" si="2"/>
        <v>0</v>
      </c>
      <c r="X43">
        <f t="shared" si="3"/>
        <v>0</v>
      </c>
      <c r="Y43" s="24">
        <f t="shared" si="6"/>
        <v>1</v>
      </c>
      <c r="Z43">
        <f t="shared" si="5"/>
        <v>0</v>
      </c>
    </row>
    <row r="44" spans="2:26" x14ac:dyDescent="0.25">
      <c r="B44">
        <v>34</v>
      </c>
      <c r="D44" s="1">
        <v>8.8000000000000007</v>
      </c>
      <c r="U44">
        <f t="shared" si="0"/>
        <v>0</v>
      </c>
      <c r="V44">
        <f t="shared" si="1"/>
        <v>0</v>
      </c>
      <c r="W44">
        <f t="shared" si="2"/>
        <v>1</v>
      </c>
      <c r="X44">
        <f t="shared" si="3"/>
        <v>1</v>
      </c>
      <c r="Y44" s="24">
        <f t="shared" si="6"/>
        <v>2</v>
      </c>
      <c r="Z44">
        <f t="shared" si="5"/>
        <v>1</v>
      </c>
    </row>
    <row r="45" spans="2:26" x14ac:dyDescent="0.25">
      <c r="B45">
        <v>35</v>
      </c>
      <c r="D45" s="1">
        <v>9</v>
      </c>
      <c r="U45">
        <f t="shared" si="0"/>
        <v>0</v>
      </c>
      <c r="V45">
        <f t="shared" si="1"/>
        <v>0</v>
      </c>
      <c r="W45">
        <f t="shared" si="2"/>
        <v>1</v>
      </c>
      <c r="X45">
        <f t="shared" si="3"/>
        <v>1</v>
      </c>
      <c r="Y45" s="24">
        <f t="shared" si="6"/>
        <v>2</v>
      </c>
      <c r="Z45">
        <f t="shared" si="5"/>
        <v>0</v>
      </c>
    </row>
    <row r="46" spans="2:26" x14ac:dyDescent="0.25">
      <c r="B46">
        <v>36</v>
      </c>
      <c r="D46" s="1">
        <v>8.1999999999999993</v>
      </c>
      <c r="U46">
        <f t="shared" si="0"/>
        <v>1</v>
      </c>
      <c r="V46">
        <f t="shared" si="1"/>
        <v>1</v>
      </c>
      <c r="W46">
        <f t="shared" si="2"/>
        <v>0</v>
      </c>
      <c r="X46">
        <f t="shared" si="3"/>
        <v>0</v>
      </c>
      <c r="Y46" s="24">
        <f t="shared" si="6"/>
        <v>1</v>
      </c>
      <c r="Z46">
        <f t="shared" si="5"/>
        <v>1</v>
      </c>
    </row>
    <row r="47" spans="2:26" x14ac:dyDescent="0.25">
      <c r="B47">
        <v>37</v>
      </c>
      <c r="D47" s="1">
        <v>7.5</v>
      </c>
      <c r="U47">
        <f t="shared" si="0"/>
        <v>1</v>
      </c>
      <c r="V47">
        <f t="shared" si="1"/>
        <v>1</v>
      </c>
      <c r="W47">
        <f t="shared" si="2"/>
        <v>0</v>
      </c>
      <c r="X47">
        <f t="shared" si="3"/>
        <v>0</v>
      </c>
      <c r="Y47" s="24">
        <f t="shared" si="6"/>
        <v>1</v>
      </c>
      <c r="Z47">
        <f t="shared" si="5"/>
        <v>0</v>
      </c>
    </row>
    <row r="48" spans="2:26" x14ac:dyDescent="0.25">
      <c r="B48">
        <v>38</v>
      </c>
      <c r="D48" s="1">
        <v>8.3000000000000007</v>
      </c>
      <c r="U48">
        <f t="shared" si="0"/>
        <v>1</v>
      </c>
      <c r="V48">
        <f t="shared" si="1"/>
        <v>1</v>
      </c>
      <c r="W48">
        <f t="shared" si="2"/>
        <v>0</v>
      </c>
      <c r="X48">
        <f t="shared" si="3"/>
        <v>0</v>
      </c>
      <c r="Y48" s="24">
        <f t="shared" si="6"/>
        <v>1</v>
      </c>
      <c r="Z48">
        <f t="shared" si="5"/>
        <v>0</v>
      </c>
    </row>
    <row r="49" spans="2:26" x14ac:dyDescent="0.25">
      <c r="B49">
        <v>39</v>
      </c>
      <c r="D49" s="1">
        <v>8.1999999999999993</v>
      </c>
      <c r="U49">
        <f t="shared" si="0"/>
        <v>1</v>
      </c>
      <c r="V49">
        <f t="shared" si="1"/>
        <v>1</v>
      </c>
      <c r="W49">
        <f t="shared" si="2"/>
        <v>0</v>
      </c>
      <c r="X49">
        <f t="shared" si="3"/>
        <v>0</v>
      </c>
      <c r="Y49" s="24">
        <f t="shared" si="6"/>
        <v>1</v>
      </c>
      <c r="Z49">
        <f t="shared" si="5"/>
        <v>0</v>
      </c>
    </row>
    <row r="50" spans="2:26" x14ac:dyDescent="0.25">
      <c r="B50">
        <v>40</v>
      </c>
      <c r="D50" s="1">
        <v>8.3000000000000007</v>
      </c>
      <c r="U50">
        <f t="shared" si="0"/>
        <v>1</v>
      </c>
      <c r="V50">
        <f t="shared" si="1"/>
        <v>1</v>
      </c>
      <c r="W50">
        <f t="shared" si="2"/>
        <v>0</v>
      </c>
      <c r="X50">
        <f t="shared" si="3"/>
        <v>0</v>
      </c>
      <c r="Y50" s="24">
        <f t="shared" si="6"/>
        <v>1</v>
      </c>
      <c r="Z50">
        <f t="shared" si="5"/>
        <v>0</v>
      </c>
    </row>
    <row r="51" spans="2:26" x14ac:dyDescent="0.25">
      <c r="B51">
        <v>41</v>
      </c>
      <c r="D51" s="1">
        <v>7.7</v>
      </c>
      <c r="U51">
        <f t="shared" si="0"/>
        <v>1</v>
      </c>
      <c r="V51">
        <f t="shared" si="1"/>
        <v>1</v>
      </c>
      <c r="W51">
        <f t="shared" si="2"/>
        <v>0</v>
      </c>
      <c r="X51">
        <f t="shared" si="3"/>
        <v>0</v>
      </c>
      <c r="Y51" s="24">
        <f t="shared" si="6"/>
        <v>1</v>
      </c>
      <c r="Z51">
        <f t="shared" si="5"/>
        <v>0</v>
      </c>
    </row>
    <row r="52" spans="2:26" x14ac:dyDescent="0.25">
      <c r="B52">
        <v>42</v>
      </c>
      <c r="D52" s="1">
        <v>8.3000000000000007</v>
      </c>
      <c r="U52">
        <f t="shared" si="0"/>
        <v>1</v>
      </c>
      <c r="V52">
        <f t="shared" si="1"/>
        <v>1</v>
      </c>
      <c r="W52">
        <f t="shared" si="2"/>
        <v>0</v>
      </c>
      <c r="X52">
        <f t="shared" si="3"/>
        <v>0</v>
      </c>
      <c r="Y52" s="24">
        <f t="shared" si="6"/>
        <v>1</v>
      </c>
      <c r="Z52">
        <f t="shared" si="5"/>
        <v>0</v>
      </c>
    </row>
    <row r="53" spans="2:26" x14ac:dyDescent="0.25">
      <c r="B53">
        <v>43</v>
      </c>
      <c r="D53" s="1">
        <v>8.1999999999999993</v>
      </c>
      <c r="U53">
        <f t="shared" si="0"/>
        <v>1</v>
      </c>
      <c r="V53">
        <f t="shared" si="1"/>
        <v>1</v>
      </c>
      <c r="W53">
        <f t="shared" si="2"/>
        <v>0</v>
      </c>
      <c r="X53">
        <f t="shared" si="3"/>
        <v>0</v>
      </c>
      <c r="Y53" s="24">
        <f t="shared" si="6"/>
        <v>1</v>
      </c>
      <c r="Z53">
        <f t="shared" si="5"/>
        <v>0</v>
      </c>
    </row>
    <row r="54" spans="2:26" x14ac:dyDescent="0.25">
      <c r="B54">
        <v>44</v>
      </c>
      <c r="D54" s="1">
        <v>8.4</v>
      </c>
      <c r="U54">
        <f t="shared" si="0"/>
        <v>1</v>
      </c>
      <c r="V54">
        <f t="shared" si="1"/>
        <v>1</v>
      </c>
      <c r="W54">
        <f t="shared" si="2"/>
        <v>0</v>
      </c>
      <c r="X54">
        <f t="shared" si="3"/>
        <v>0</v>
      </c>
      <c r="Y54" s="24">
        <f t="shared" si="6"/>
        <v>1</v>
      </c>
      <c r="Z54">
        <f t="shared" si="5"/>
        <v>0</v>
      </c>
    </row>
    <row r="55" spans="2:26" x14ac:dyDescent="0.25">
      <c r="B55">
        <v>45</v>
      </c>
      <c r="D55" s="1">
        <v>8.1</v>
      </c>
      <c r="U55">
        <f t="shared" si="0"/>
        <v>1</v>
      </c>
      <c r="V55">
        <f t="shared" si="1"/>
        <v>1</v>
      </c>
      <c r="W55">
        <f t="shared" si="2"/>
        <v>0</v>
      </c>
      <c r="X55">
        <f t="shared" si="3"/>
        <v>0</v>
      </c>
      <c r="Y55" s="24">
        <f t="shared" si="6"/>
        <v>1</v>
      </c>
      <c r="Z55">
        <f t="shared" si="5"/>
        <v>0</v>
      </c>
    </row>
    <row r="56" spans="2:26" x14ac:dyDescent="0.25">
      <c r="B56">
        <v>46</v>
      </c>
      <c r="D56" s="1">
        <v>7.8</v>
      </c>
      <c r="U56">
        <f t="shared" si="0"/>
        <v>1</v>
      </c>
      <c r="V56">
        <f t="shared" si="1"/>
        <v>1</v>
      </c>
      <c r="W56">
        <f t="shared" si="2"/>
        <v>0</v>
      </c>
      <c r="X56">
        <f t="shared" si="3"/>
        <v>0</v>
      </c>
      <c r="Y56" s="24">
        <f t="shared" si="6"/>
        <v>1</v>
      </c>
      <c r="Z56">
        <f t="shared" si="5"/>
        <v>0</v>
      </c>
    </row>
    <row r="57" spans="2:26" x14ac:dyDescent="0.25">
      <c r="B57">
        <v>47</v>
      </c>
      <c r="D57" s="1">
        <v>7.3</v>
      </c>
      <c r="U57">
        <f t="shared" si="0"/>
        <v>1</v>
      </c>
      <c r="V57">
        <f t="shared" si="1"/>
        <v>1</v>
      </c>
      <c r="W57">
        <f t="shared" si="2"/>
        <v>0</v>
      </c>
      <c r="X57">
        <f t="shared" si="3"/>
        <v>0</v>
      </c>
      <c r="Y57" s="24">
        <f t="shared" si="6"/>
        <v>1</v>
      </c>
      <c r="Z57">
        <f t="shared" si="5"/>
        <v>0</v>
      </c>
    </row>
    <row r="58" spans="2:26" x14ac:dyDescent="0.25">
      <c r="B58">
        <v>48</v>
      </c>
      <c r="D58" s="1">
        <v>8.1</v>
      </c>
      <c r="U58">
        <f t="shared" si="0"/>
        <v>1</v>
      </c>
      <c r="V58">
        <f t="shared" si="1"/>
        <v>1</v>
      </c>
      <c r="W58">
        <f t="shared" si="2"/>
        <v>0</v>
      </c>
      <c r="X58">
        <f t="shared" si="3"/>
        <v>0</v>
      </c>
      <c r="Y58" s="24">
        <f t="shared" si="6"/>
        <v>1</v>
      </c>
      <c r="Z58">
        <f t="shared" si="5"/>
        <v>0</v>
      </c>
    </row>
    <row r="59" spans="2:26" x14ac:dyDescent="0.25">
      <c r="B59">
        <v>49</v>
      </c>
      <c r="D59" s="1">
        <v>8.4</v>
      </c>
      <c r="U59">
        <f t="shared" si="0"/>
        <v>1</v>
      </c>
      <c r="V59">
        <f t="shared" si="1"/>
        <v>1</v>
      </c>
      <c r="W59">
        <f t="shared" si="2"/>
        <v>0</v>
      </c>
      <c r="X59">
        <f t="shared" si="3"/>
        <v>0</v>
      </c>
      <c r="Y59" s="24">
        <f t="shared" si="6"/>
        <v>1</v>
      </c>
      <c r="Z59">
        <f t="shared" si="5"/>
        <v>0</v>
      </c>
    </row>
    <row r="60" spans="2:26" x14ac:dyDescent="0.25">
      <c r="B60">
        <v>50</v>
      </c>
      <c r="D60" s="1">
        <v>8.1999999999999993</v>
      </c>
      <c r="U60">
        <f t="shared" si="0"/>
        <v>1</v>
      </c>
      <c r="V60">
        <f t="shared" si="1"/>
        <v>1</v>
      </c>
      <c r="W60">
        <f t="shared" si="2"/>
        <v>0</v>
      </c>
      <c r="X60">
        <f t="shared" si="3"/>
        <v>0</v>
      </c>
      <c r="Y60" s="24">
        <f t="shared" si="6"/>
        <v>1</v>
      </c>
      <c r="Z60">
        <f t="shared" si="5"/>
        <v>0</v>
      </c>
    </row>
    <row r="61" spans="2:26" x14ac:dyDescent="0.25">
      <c r="B61">
        <v>51</v>
      </c>
      <c r="U61">
        <f t="shared" si="0"/>
        <v>1</v>
      </c>
      <c r="V61">
        <f t="shared" si="1"/>
        <v>0</v>
      </c>
      <c r="W61">
        <f t="shared" si="2"/>
        <v>0</v>
      </c>
      <c r="X61">
        <f t="shared" si="3"/>
        <v>0</v>
      </c>
      <c r="Y61" s="24">
        <f t="shared" si="6"/>
        <v>0</v>
      </c>
      <c r="Z61">
        <f t="shared" si="5"/>
        <v>1</v>
      </c>
    </row>
    <row r="62" spans="2:26" x14ac:dyDescent="0.25">
      <c r="B62">
        <v>52</v>
      </c>
      <c r="U62">
        <f t="shared" si="0"/>
        <v>1</v>
      </c>
      <c r="V62">
        <f t="shared" si="1"/>
        <v>0</v>
      </c>
      <c r="W62">
        <f t="shared" si="2"/>
        <v>0</v>
      </c>
      <c r="X62">
        <f t="shared" si="3"/>
        <v>0</v>
      </c>
      <c r="Y62" s="24">
        <f t="shared" si="6"/>
        <v>0</v>
      </c>
      <c r="Z62">
        <f t="shared" si="5"/>
        <v>0</v>
      </c>
    </row>
    <row r="63" spans="2:26" x14ac:dyDescent="0.25">
      <c r="B63">
        <v>53</v>
      </c>
      <c r="U63">
        <f t="shared" si="0"/>
        <v>1</v>
      </c>
      <c r="V63">
        <f t="shared" si="1"/>
        <v>0</v>
      </c>
      <c r="W63">
        <f t="shared" si="2"/>
        <v>0</v>
      </c>
      <c r="X63">
        <f t="shared" si="3"/>
        <v>0</v>
      </c>
      <c r="Y63" s="24">
        <f t="shared" si="6"/>
        <v>0</v>
      </c>
      <c r="Z63">
        <f t="shared" si="5"/>
        <v>0</v>
      </c>
    </row>
    <row r="64" spans="2:26" x14ac:dyDescent="0.25">
      <c r="B64">
        <v>54</v>
      </c>
      <c r="U64">
        <f t="shared" si="0"/>
        <v>1</v>
      </c>
      <c r="V64">
        <f t="shared" si="1"/>
        <v>0</v>
      </c>
      <c r="W64">
        <f t="shared" si="2"/>
        <v>0</v>
      </c>
      <c r="X64">
        <f t="shared" si="3"/>
        <v>0</v>
      </c>
      <c r="Y64" s="24">
        <f t="shared" si="6"/>
        <v>0</v>
      </c>
      <c r="Z64">
        <f t="shared" si="5"/>
        <v>0</v>
      </c>
    </row>
    <row r="65" spans="2:26" x14ac:dyDescent="0.25">
      <c r="B65">
        <v>55</v>
      </c>
      <c r="U65">
        <f t="shared" si="0"/>
        <v>1</v>
      </c>
      <c r="V65">
        <f t="shared" si="1"/>
        <v>0</v>
      </c>
      <c r="W65">
        <f t="shared" si="2"/>
        <v>0</v>
      </c>
      <c r="X65">
        <f t="shared" si="3"/>
        <v>0</v>
      </c>
      <c r="Y65" s="24">
        <f t="shared" si="6"/>
        <v>0</v>
      </c>
      <c r="Z65">
        <f t="shared" si="5"/>
        <v>0</v>
      </c>
    </row>
    <row r="66" spans="2:26" x14ac:dyDescent="0.25">
      <c r="B66">
        <v>56</v>
      </c>
      <c r="U66">
        <f t="shared" si="0"/>
        <v>1</v>
      </c>
      <c r="V66">
        <f t="shared" si="1"/>
        <v>0</v>
      </c>
      <c r="W66">
        <f t="shared" si="2"/>
        <v>0</v>
      </c>
      <c r="X66">
        <f t="shared" si="3"/>
        <v>0</v>
      </c>
      <c r="Y66" s="24">
        <f t="shared" si="6"/>
        <v>0</v>
      </c>
      <c r="Z66">
        <f t="shared" si="5"/>
        <v>0</v>
      </c>
    </row>
    <row r="67" spans="2:26" x14ac:dyDescent="0.25">
      <c r="B67">
        <v>57</v>
      </c>
      <c r="U67">
        <f t="shared" si="0"/>
        <v>1</v>
      </c>
      <c r="V67">
        <f t="shared" si="1"/>
        <v>0</v>
      </c>
      <c r="W67">
        <f t="shared" si="2"/>
        <v>0</v>
      </c>
      <c r="X67">
        <f t="shared" si="3"/>
        <v>0</v>
      </c>
      <c r="Y67" s="24">
        <f t="shared" si="6"/>
        <v>0</v>
      </c>
      <c r="Z67">
        <f t="shared" si="5"/>
        <v>0</v>
      </c>
    </row>
    <row r="68" spans="2:26" x14ac:dyDescent="0.25">
      <c r="B68">
        <v>58</v>
      </c>
      <c r="U68">
        <f t="shared" si="0"/>
        <v>1</v>
      </c>
      <c r="V68">
        <f t="shared" si="1"/>
        <v>0</v>
      </c>
      <c r="W68">
        <f t="shared" si="2"/>
        <v>0</v>
      </c>
      <c r="X68">
        <f t="shared" si="3"/>
        <v>0</v>
      </c>
      <c r="Y68" s="24">
        <f t="shared" si="6"/>
        <v>0</v>
      </c>
      <c r="Z68">
        <f t="shared" si="5"/>
        <v>0</v>
      </c>
    </row>
    <row r="69" spans="2:26" x14ac:dyDescent="0.25">
      <c r="B69">
        <v>59</v>
      </c>
      <c r="U69">
        <f t="shared" si="0"/>
        <v>1</v>
      </c>
      <c r="V69">
        <f t="shared" si="1"/>
        <v>0</v>
      </c>
      <c r="W69">
        <f t="shared" si="2"/>
        <v>0</v>
      </c>
      <c r="X69">
        <f t="shared" si="3"/>
        <v>0</v>
      </c>
      <c r="Y69" s="24">
        <f t="shared" si="6"/>
        <v>0</v>
      </c>
      <c r="Z69">
        <f t="shared" si="5"/>
        <v>0</v>
      </c>
    </row>
    <row r="70" spans="2:26" x14ac:dyDescent="0.25">
      <c r="B70">
        <v>60</v>
      </c>
      <c r="U70">
        <f t="shared" si="0"/>
        <v>1</v>
      </c>
      <c r="V70">
        <f t="shared" si="1"/>
        <v>0</v>
      </c>
      <c r="W70">
        <f t="shared" si="2"/>
        <v>0</v>
      </c>
      <c r="X70">
        <f t="shared" si="3"/>
        <v>0</v>
      </c>
      <c r="Y70" s="24">
        <f t="shared" si="6"/>
        <v>0</v>
      </c>
      <c r="Z70">
        <f t="shared" si="5"/>
        <v>0</v>
      </c>
    </row>
    <row r="71" spans="2:26" x14ac:dyDescent="0.25">
      <c r="B71">
        <v>61</v>
      </c>
      <c r="U71">
        <f t="shared" si="0"/>
        <v>1</v>
      </c>
      <c r="V71">
        <f t="shared" si="1"/>
        <v>0</v>
      </c>
      <c r="W71">
        <f t="shared" si="2"/>
        <v>0</v>
      </c>
      <c r="X71">
        <f t="shared" si="3"/>
        <v>0</v>
      </c>
      <c r="Y71" s="24">
        <f t="shared" si="6"/>
        <v>0</v>
      </c>
      <c r="Z71">
        <f t="shared" si="5"/>
        <v>0</v>
      </c>
    </row>
    <row r="72" spans="2:26" x14ac:dyDescent="0.25">
      <c r="B72">
        <v>62</v>
      </c>
      <c r="U72">
        <f t="shared" si="0"/>
        <v>1</v>
      </c>
      <c r="V72">
        <f t="shared" si="1"/>
        <v>0</v>
      </c>
      <c r="W72">
        <f t="shared" si="2"/>
        <v>0</v>
      </c>
      <c r="X72">
        <f t="shared" si="3"/>
        <v>0</v>
      </c>
      <c r="Y72" s="24">
        <f t="shared" si="6"/>
        <v>0</v>
      </c>
      <c r="Z72">
        <f t="shared" si="5"/>
        <v>0</v>
      </c>
    </row>
    <row r="73" spans="2:26" x14ac:dyDescent="0.25">
      <c r="B73">
        <v>63</v>
      </c>
      <c r="U73">
        <f t="shared" si="0"/>
        <v>1</v>
      </c>
      <c r="V73">
        <f t="shared" si="1"/>
        <v>0</v>
      </c>
      <c r="W73">
        <f t="shared" si="2"/>
        <v>0</v>
      </c>
      <c r="X73">
        <f t="shared" si="3"/>
        <v>0</v>
      </c>
      <c r="Y73" s="24">
        <f t="shared" si="6"/>
        <v>0</v>
      </c>
      <c r="Z73">
        <f t="shared" si="5"/>
        <v>0</v>
      </c>
    </row>
    <row r="74" spans="2:26" x14ac:dyDescent="0.25">
      <c r="B74">
        <v>64</v>
      </c>
      <c r="U74">
        <f t="shared" si="0"/>
        <v>1</v>
      </c>
      <c r="V74">
        <f t="shared" si="1"/>
        <v>0</v>
      </c>
      <c r="W74">
        <f t="shared" si="2"/>
        <v>0</v>
      </c>
      <c r="X74">
        <f t="shared" si="3"/>
        <v>0</v>
      </c>
      <c r="Y74" s="24">
        <f t="shared" si="6"/>
        <v>0</v>
      </c>
      <c r="Z74">
        <f t="shared" si="5"/>
        <v>0</v>
      </c>
    </row>
    <row r="75" spans="2:26" x14ac:dyDescent="0.25">
      <c r="B75">
        <v>65</v>
      </c>
      <c r="U75">
        <f t="shared" ref="U75:U138" si="7">IF(D75&lt;$G$10,1,0)</f>
        <v>1</v>
      </c>
      <c r="V75">
        <f t="shared" ref="V75:V138" si="8">IF(D75=0,0,U75)</f>
        <v>0</v>
      </c>
      <c r="W75">
        <f t="shared" ref="W75:W138" si="9">IF(D75&gt;$G$10,1,0)</f>
        <v>0</v>
      </c>
      <c r="X75">
        <f t="shared" ref="X75:X138" si="10">IF(W75=1,1,0)</f>
        <v>0</v>
      </c>
      <c r="Y75" s="24">
        <f t="shared" si="6"/>
        <v>0</v>
      </c>
      <c r="Z75">
        <f t="shared" si="5"/>
        <v>0</v>
      </c>
    </row>
    <row r="76" spans="2:26" x14ac:dyDescent="0.25">
      <c r="B76">
        <v>66</v>
      </c>
      <c r="U76">
        <f t="shared" si="7"/>
        <v>1</v>
      </c>
      <c r="V76">
        <f t="shared" si="8"/>
        <v>0</v>
      </c>
      <c r="W76">
        <f t="shared" si="9"/>
        <v>0</v>
      </c>
      <c r="X76">
        <f t="shared" si="10"/>
        <v>0</v>
      </c>
      <c r="Y76" s="24">
        <f t="shared" si="6"/>
        <v>0</v>
      </c>
      <c r="Z76">
        <f t="shared" ref="Z76:Z139" si="11">IF(Y76=Y75,0,1)</f>
        <v>0</v>
      </c>
    </row>
    <row r="77" spans="2:26" x14ac:dyDescent="0.25">
      <c r="B77">
        <v>67</v>
      </c>
      <c r="U77">
        <f t="shared" si="7"/>
        <v>1</v>
      </c>
      <c r="V77">
        <f t="shared" si="8"/>
        <v>0</v>
      </c>
      <c r="W77">
        <f t="shared" si="9"/>
        <v>0</v>
      </c>
      <c r="X77">
        <f t="shared" si="10"/>
        <v>0</v>
      </c>
      <c r="Y77" s="24">
        <f t="shared" si="6"/>
        <v>0</v>
      </c>
      <c r="Z77">
        <f t="shared" si="11"/>
        <v>0</v>
      </c>
    </row>
    <row r="78" spans="2:26" x14ac:dyDescent="0.25">
      <c r="B78">
        <v>68</v>
      </c>
      <c r="U78">
        <f t="shared" si="7"/>
        <v>1</v>
      </c>
      <c r="V78">
        <f t="shared" si="8"/>
        <v>0</v>
      </c>
      <c r="W78">
        <f t="shared" si="9"/>
        <v>0</v>
      </c>
      <c r="X78">
        <f t="shared" si="10"/>
        <v>0</v>
      </c>
      <c r="Y78" s="24">
        <f t="shared" si="6"/>
        <v>0</v>
      </c>
      <c r="Z78">
        <f t="shared" si="11"/>
        <v>0</v>
      </c>
    </row>
    <row r="79" spans="2:26" x14ac:dyDescent="0.25">
      <c r="B79">
        <v>69</v>
      </c>
      <c r="U79">
        <f t="shared" si="7"/>
        <v>1</v>
      </c>
      <c r="V79">
        <f t="shared" si="8"/>
        <v>0</v>
      </c>
      <c r="W79">
        <f t="shared" si="9"/>
        <v>0</v>
      </c>
      <c r="X79">
        <f t="shared" si="10"/>
        <v>0</v>
      </c>
      <c r="Y79" s="24">
        <f t="shared" si="6"/>
        <v>0</v>
      </c>
      <c r="Z79">
        <f t="shared" si="11"/>
        <v>0</v>
      </c>
    </row>
    <row r="80" spans="2:26" x14ac:dyDescent="0.25">
      <c r="B80">
        <v>70</v>
      </c>
      <c r="U80">
        <f t="shared" si="7"/>
        <v>1</v>
      </c>
      <c r="V80">
        <f t="shared" si="8"/>
        <v>0</v>
      </c>
      <c r="W80">
        <f t="shared" si="9"/>
        <v>0</v>
      </c>
      <c r="X80">
        <f t="shared" si="10"/>
        <v>0</v>
      </c>
      <c r="Y80" s="24">
        <f t="shared" si="6"/>
        <v>0</v>
      </c>
      <c r="Z80">
        <f t="shared" si="11"/>
        <v>0</v>
      </c>
    </row>
    <row r="81" spans="2:26" x14ac:dyDescent="0.25">
      <c r="B81">
        <v>71</v>
      </c>
      <c r="U81">
        <f t="shared" si="7"/>
        <v>1</v>
      </c>
      <c r="V81">
        <f t="shared" si="8"/>
        <v>0</v>
      </c>
      <c r="W81">
        <f t="shared" si="9"/>
        <v>0</v>
      </c>
      <c r="X81">
        <f t="shared" si="10"/>
        <v>0</v>
      </c>
      <c r="Y81" s="24">
        <f t="shared" si="6"/>
        <v>0</v>
      </c>
      <c r="Z81">
        <f t="shared" si="11"/>
        <v>0</v>
      </c>
    </row>
    <row r="82" spans="2:26" x14ac:dyDescent="0.25">
      <c r="B82">
        <v>72</v>
      </c>
      <c r="U82">
        <f t="shared" si="7"/>
        <v>1</v>
      </c>
      <c r="V82">
        <f t="shared" si="8"/>
        <v>0</v>
      </c>
      <c r="W82">
        <f t="shared" si="9"/>
        <v>0</v>
      </c>
      <c r="X82">
        <f t="shared" si="10"/>
        <v>0</v>
      </c>
      <c r="Y82" s="24">
        <f t="shared" si="6"/>
        <v>0</v>
      </c>
      <c r="Z82">
        <f t="shared" si="11"/>
        <v>0</v>
      </c>
    </row>
    <row r="83" spans="2:26" x14ac:dyDescent="0.25">
      <c r="B83">
        <v>73</v>
      </c>
      <c r="U83">
        <f t="shared" si="7"/>
        <v>1</v>
      </c>
      <c r="V83">
        <f t="shared" si="8"/>
        <v>0</v>
      </c>
      <c r="W83">
        <f t="shared" si="9"/>
        <v>0</v>
      </c>
      <c r="X83">
        <f t="shared" si="10"/>
        <v>0</v>
      </c>
      <c r="Y83" s="24">
        <f t="shared" si="6"/>
        <v>0</v>
      </c>
      <c r="Z83">
        <f t="shared" si="11"/>
        <v>0</v>
      </c>
    </row>
    <row r="84" spans="2:26" x14ac:dyDescent="0.25">
      <c r="B84">
        <v>74</v>
      </c>
      <c r="U84">
        <f t="shared" si="7"/>
        <v>1</v>
      </c>
      <c r="V84">
        <f t="shared" si="8"/>
        <v>0</v>
      </c>
      <c r="W84">
        <f t="shared" si="9"/>
        <v>0</v>
      </c>
      <c r="X84">
        <f t="shared" si="10"/>
        <v>0</v>
      </c>
      <c r="Y84" s="24">
        <f t="shared" si="6"/>
        <v>0</v>
      </c>
      <c r="Z84">
        <f t="shared" si="11"/>
        <v>0</v>
      </c>
    </row>
    <row r="85" spans="2:26" x14ac:dyDescent="0.25">
      <c r="B85">
        <v>75</v>
      </c>
      <c r="U85">
        <f t="shared" si="7"/>
        <v>1</v>
      </c>
      <c r="V85">
        <f t="shared" si="8"/>
        <v>0</v>
      </c>
      <c r="W85">
        <f t="shared" si="9"/>
        <v>0</v>
      </c>
      <c r="X85">
        <f t="shared" si="10"/>
        <v>0</v>
      </c>
      <c r="Y85" s="24">
        <f t="shared" si="6"/>
        <v>0</v>
      </c>
      <c r="Z85">
        <f t="shared" si="11"/>
        <v>0</v>
      </c>
    </row>
    <row r="86" spans="2:26" x14ac:dyDescent="0.25">
      <c r="B86">
        <v>76</v>
      </c>
      <c r="U86">
        <f t="shared" si="7"/>
        <v>1</v>
      </c>
      <c r="V86">
        <f t="shared" si="8"/>
        <v>0</v>
      </c>
      <c r="W86">
        <f t="shared" si="9"/>
        <v>0</v>
      </c>
      <c r="X86">
        <f t="shared" si="10"/>
        <v>0</v>
      </c>
      <c r="Y86" s="24">
        <f t="shared" ref="Y86:Y149" si="12">SUM(V86:X86)</f>
        <v>0</v>
      </c>
      <c r="Z86">
        <f t="shared" si="11"/>
        <v>0</v>
      </c>
    </row>
    <row r="87" spans="2:26" x14ac:dyDescent="0.25">
      <c r="B87">
        <v>77</v>
      </c>
      <c r="U87">
        <f t="shared" si="7"/>
        <v>1</v>
      </c>
      <c r="V87">
        <f t="shared" si="8"/>
        <v>0</v>
      </c>
      <c r="W87">
        <f t="shared" si="9"/>
        <v>0</v>
      </c>
      <c r="X87">
        <f t="shared" si="10"/>
        <v>0</v>
      </c>
      <c r="Y87" s="24">
        <f t="shared" si="12"/>
        <v>0</v>
      </c>
      <c r="Z87">
        <f t="shared" si="11"/>
        <v>0</v>
      </c>
    </row>
    <row r="88" spans="2:26" x14ac:dyDescent="0.25">
      <c r="B88">
        <v>78</v>
      </c>
      <c r="U88">
        <f t="shared" si="7"/>
        <v>1</v>
      </c>
      <c r="V88">
        <f t="shared" si="8"/>
        <v>0</v>
      </c>
      <c r="W88">
        <f t="shared" si="9"/>
        <v>0</v>
      </c>
      <c r="X88">
        <f t="shared" si="10"/>
        <v>0</v>
      </c>
      <c r="Y88" s="24">
        <f t="shared" si="12"/>
        <v>0</v>
      </c>
      <c r="Z88">
        <f t="shared" si="11"/>
        <v>0</v>
      </c>
    </row>
    <row r="89" spans="2:26" x14ac:dyDescent="0.25">
      <c r="B89">
        <v>79</v>
      </c>
      <c r="U89">
        <f t="shared" si="7"/>
        <v>1</v>
      </c>
      <c r="V89">
        <f t="shared" si="8"/>
        <v>0</v>
      </c>
      <c r="W89">
        <f t="shared" si="9"/>
        <v>0</v>
      </c>
      <c r="X89">
        <f t="shared" si="10"/>
        <v>0</v>
      </c>
      <c r="Y89" s="24">
        <f t="shared" si="12"/>
        <v>0</v>
      </c>
      <c r="Z89">
        <f t="shared" si="11"/>
        <v>0</v>
      </c>
    </row>
    <row r="90" spans="2:26" x14ac:dyDescent="0.25">
      <c r="B90">
        <v>80</v>
      </c>
      <c r="U90">
        <f t="shared" si="7"/>
        <v>1</v>
      </c>
      <c r="V90">
        <f t="shared" si="8"/>
        <v>0</v>
      </c>
      <c r="W90">
        <f t="shared" si="9"/>
        <v>0</v>
      </c>
      <c r="X90">
        <f t="shared" si="10"/>
        <v>0</v>
      </c>
      <c r="Y90" s="24">
        <f t="shared" si="12"/>
        <v>0</v>
      </c>
      <c r="Z90">
        <f t="shared" si="11"/>
        <v>0</v>
      </c>
    </row>
    <row r="91" spans="2:26" x14ac:dyDescent="0.25">
      <c r="B91">
        <v>81</v>
      </c>
      <c r="U91">
        <f t="shared" si="7"/>
        <v>1</v>
      </c>
      <c r="V91">
        <f t="shared" si="8"/>
        <v>0</v>
      </c>
      <c r="W91">
        <f t="shared" si="9"/>
        <v>0</v>
      </c>
      <c r="X91">
        <f t="shared" si="10"/>
        <v>0</v>
      </c>
      <c r="Y91" s="24">
        <f t="shared" si="12"/>
        <v>0</v>
      </c>
      <c r="Z91">
        <f t="shared" si="11"/>
        <v>0</v>
      </c>
    </row>
    <row r="92" spans="2:26" x14ac:dyDescent="0.25">
      <c r="B92">
        <v>82</v>
      </c>
      <c r="U92">
        <f t="shared" si="7"/>
        <v>1</v>
      </c>
      <c r="V92">
        <f t="shared" si="8"/>
        <v>0</v>
      </c>
      <c r="W92">
        <f t="shared" si="9"/>
        <v>0</v>
      </c>
      <c r="X92">
        <f t="shared" si="10"/>
        <v>0</v>
      </c>
      <c r="Y92" s="24">
        <f t="shared" si="12"/>
        <v>0</v>
      </c>
      <c r="Z92">
        <f t="shared" si="11"/>
        <v>0</v>
      </c>
    </row>
    <row r="93" spans="2:26" x14ac:dyDescent="0.25">
      <c r="B93">
        <v>83</v>
      </c>
      <c r="U93">
        <f t="shared" si="7"/>
        <v>1</v>
      </c>
      <c r="V93">
        <f t="shared" si="8"/>
        <v>0</v>
      </c>
      <c r="W93">
        <f t="shared" si="9"/>
        <v>0</v>
      </c>
      <c r="X93">
        <f t="shared" si="10"/>
        <v>0</v>
      </c>
      <c r="Y93" s="24">
        <f t="shared" si="12"/>
        <v>0</v>
      </c>
      <c r="Z93">
        <f t="shared" si="11"/>
        <v>0</v>
      </c>
    </row>
    <row r="94" spans="2:26" x14ac:dyDescent="0.25">
      <c r="B94">
        <v>84</v>
      </c>
      <c r="U94">
        <f t="shared" si="7"/>
        <v>1</v>
      </c>
      <c r="V94">
        <f t="shared" si="8"/>
        <v>0</v>
      </c>
      <c r="W94">
        <f t="shared" si="9"/>
        <v>0</v>
      </c>
      <c r="X94">
        <f t="shared" si="10"/>
        <v>0</v>
      </c>
      <c r="Y94" s="24">
        <f t="shared" si="12"/>
        <v>0</v>
      </c>
      <c r="Z94">
        <f t="shared" si="11"/>
        <v>0</v>
      </c>
    </row>
    <row r="95" spans="2:26" x14ac:dyDescent="0.25">
      <c r="B95">
        <v>85</v>
      </c>
      <c r="U95">
        <f t="shared" si="7"/>
        <v>1</v>
      </c>
      <c r="V95">
        <f t="shared" si="8"/>
        <v>0</v>
      </c>
      <c r="W95">
        <f t="shared" si="9"/>
        <v>0</v>
      </c>
      <c r="X95">
        <f t="shared" si="10"/>
        <v>0</v>
      </c>
      <c r="Y95" s="24">
        <f t="shared" si="12"/>
        <v>0</v>
      </c>
      <c r="Z95">
        <f t="shared" si="11"/>
        <v>0</v>
      </c>
    </row>
    <row r="96" spans="2:26" x14ac:dyDescent="0.25">
      <c r="B96">
        <v>86</v>
      </c>
      <c r="U96">
        <f t="shared" si="7"/>
        <v>1</v>
      </c>
      <c r="V96">
        <f t="shared" si="8"/>
        <v>0</v>
      </c>
      <c r="W96">
        <f t="shared" si="9"/>
        <v>0</v>
      </c>
      <c r="X96">
        <f t="shared" si="10"/>
        <v>0</v>
      </c>
      <c r="Y96" s="24">
        <f t="shared" si="12"/>
        <v>0</v>
      </c>
      <c r="Z96">
        <f t="shared" si="11"/>
        <v>0</v>
      </c>
    </row>
    <row r="97" spans="2:26" x14ac:dyDescent="0.25">
      <c r="B97">
        <v>87</v>
      </c>
      <c r="U97">
        <f t="shared" si="7"/>
        <v>1</v>
      </c>
      <c r="V97">
        <f t="shared" si="8"/>
        <v>0</v>
      </c>
      <c r="W97">
        <f t="shared" si="9"/>
        <v>0</v>
      </c>
      <c r="X97">
        <f t="shared" si="10"/>
        <v>0</v>
      </c>
      <c r="Y97" s="24">
        <f t="shared" si="12"/>
        <v>0</v>
      </c>
      <c r="Z97">
        <f t="shared" si="11"/>
        <v>0</v>
      </c>
    </row>
    <row r="98" spans="2:26" x14ac:dyDescent="0.25">
      <c r="B98">
        <v>88</v>
      </c>
      <c r="U98">
        <f t="shared" si="7"/>
        <v>1</v>
      </c>
      <c r="V98">
        <f t="shared" si="8"/>
        <v>0</v>
      </c>
      <c r="W98">
        <f t="shared" si="9"/>
        <v>0</v>
      </c>
      <c r="X98">
        <f t="shared" si="10"/>
        <v>0</v>
      </c>
      <c r="Y98" s="24">
        <f t="shared" si="12"/>
        <v>0</v>
      </c>
      <c r="Z98">
        <f t="shared" si="11"/>
        <v>0</v>
      </c>
    </row>
    <row r="99" spans="2:26" x14ac:dyDescent="0.25">
      <c r="B99">
        <v>89</v>
      </c>
      <c r="U99">
        <f t="shared" si="7"/>
        <v>1</v>
      </c>
      <c r="V99">
        <f t="shared" si="8"/>
        <v>0</v>
      </c>
      <c r="W99">
        <f t="shared" si="9"/>
        <v>0</v>
      </c>
      <c r="X99">
        <f t="shared" si="10"/>
        <v>0</v>
      </c>
      <c r="Y99" s="24">
        <f t="shared" si="12"/>
        <v>0</v>
      </c>
      <c r="Z99">
        <f t="shared" si="11"/>
        <v>0</v>
      </c>
    </row>
    <row r="100" spans="2:26" x14ac:dyDescent="0.25">
      <c r="B100">
        <v>90</v>
      </c>
      <c r="U100">
        <f t="shared" si="7"/>
        <v>1</v>
      </c>
      <c r="V100">
        <f t="shared" si="8"/>
        <v>0</v>
      </c>
      <c r="W100">
        <f t="shared" si="9"/>
        <v>0</v>
      </c>
      <c r="X100">
        <f t="shared" si="10"/>
        <v>0</v>
      </c>
      <c r="Y100" s="24">
        <f t="shared" si="12"/>
        <v>0</v>
      </c>
      <c r="Z100">
        <f t="shared" si="11"/>
        <v>0</v>
      </c>
    </row>
    <row r="101" spans="2:26" x14ac:dyDescent="0.25">
      <c r="B101">
        <v>91</v>
      </c>
      <c r="U101">
        <f t="shared" si="7"/>
        <v>1</v>
      </c>
      <c r="V101">
        <f t="shared" si="8"/>
        <v>0</v>
      </c>
      <c r="W101">
        <f t="shared" si="9"/>
        <v>0</v>
      </c>
      <c r="X101">
        <f t="shared" si="10"/>
        <v>0</v>
      </c>
      <c r="Y101" s="24">
        <f t="shared" si="12"/>
        <v>0</v>
      </c>
      <c r="Z101">
        <f t="shared" si="11"/>
        <v>0</v>
      </c>
    </row>
    <row r="102" spans="2:26" x14ac:dyDescent="0.25">
      <c r="B102">
        <v>92</v>
      </c>
      <c r="U102">
        <f t="shared" si="7"/>
        <v>1</v>
      </c>
      <c r="V102">
        <f t="shared" si="8"/>
        <v>0</v>
      </c>
      <c r="W102">
        <f t="shared" si="9"/>
        <v>0</v>
      </c>
      <c r="X102">
        <f t="shared" si="10"/>
        <v>0</v>
      </c>
      <c r="Y102" s="24">
        <f t="shared" si="12"/>
        <v>0</v>
      </c>
      <c r="Z102">
        <f t="shared" si="11"/>
        <v>0</v>
      </c>
    </row>
    <row r="103" spans="2:26" x14ac:dyDescent="0.25">
      <c r="B103">
        <v>93</v>
      </c>
      <c r="U103">
        <f t="shared" si="7"/>
        <v>1</v>
      </c>
      <c r="V103">
        <f t="shared" si="8"/>
        <v>0</v>
      </c>
      <c r="W103">
        <f t="shared" si="9"/>
        <v>0</v>
      </c>
      <c r="X103">
        <f t="shared" si="10"/>
        <v>0</v>
      </c>
      <c r="Y103" s="24">
        <f t="shared" si="12"/>
        <v>0</v>
      </c>
      <c r="Z103">
        <f t="shared" si="11"/>
        <v>0</v>
      </c>
    </row>
    <row r="104" spans="2:26" x14ac:dyDescent="0.25">
      <c r="B104">
        <v>94</v>
      </c>
      <c r="U104">
        <f t="shared" si="7"/>
        <v>1</v>
      </c>
      <c r="V104">
        <f t="shared" si="8"/>
        <v>0</v>
      </c>
      <c r="W104">
        <f t="shared" si="9"/>
        <v>0</v>
      </c>
      <c r="X104">
        <f t="shared" si="10"/>
        <v>0</v>
      </c>
      <c r="Y104" s="24">
        <f t="shared" si="12"/>
        <v>0</v>
      </c>
      <c r="Z104">
        <f t="shared" si="11"/>
        <v>0</v>
      </c>
    </row>
    <row r="105" spans="2:26" x14ac:dyDescent="0.25">
      <c r="B105">
        <v>95</v>
      </c>
      <c r="U105">
        <f t="shared" si="7"/>
        <v>1</v>
      </c>
      <c r="V105">
        <f t="shared" si="8"/>
        <v>0</v>
      </c>
      <c r="W105">
        <f t="shared" si="9"/>
        <v>0</v>
      </c>
      <c r="X105">
        <f t="shared" si="10"/>
        <v>0</v>
      </c>
      <c r="Y105" s="24">
        <f t="shared" si="12"/>
        <v>0</v>
      </c>
      <c r="Z105">
        <f t="shared" si="11"/>
        <v>0</v>
      </c>
    </row>
    <row r="106" spans="2:26" x14ac:dyDescent="0.25">
      <c r="B106">
        <v>96</v>
      </c>
      <c r="U106">
        <f t="shared" si="7"/>
        <v>1</v>
      </c>
      <c r="V106">
        <f t="shared" si="8"/>
        <v>0</v>
      </c>
      <c r="W106">
        <f t="shared" si="9"/>
        <v>0</v>
      </c>
      <c r="X106">
        <f t="shared" si="10"/>
        <v>0</v>
      </c>
      <c r="Y106" s="24">
        <f t="shared" si="12"/>
        <v>0</v>
      </c>
      <c r="Z106">
        <f t="shared" si="11"/>
        <v>0</v>
      </c>
    </row>
    <row r="107" spans="2:26" x14ac:dyDescent="0.25">
      <c r="B107">
        <v>97</v>
      </c>
      <c r="U107">
        <f t="shared" si="7"/>
        <v>1</v>
      </c>
      <c r="V107">
        <f t="shared" si="8"/>
        <v>0</v>
      </c>
      <c r="W107">
        <f t="shared" si="9"/>
        <v>0</v>
      </c>
      <c r="X107">
        <f t="shared" si="10"/>
        <v>0</v>
      </c>
      <c r="Y107" s="24">
        <f t="shared" si="12"/>
        <v>0</v>
      </c>
      <c r="Z107">
        <f t="shared" si="11"/>
        <v>0</v>
      </c>
    </row>
    <row r="108" spans="2:26" x14ac:dyDescent="0.25">
      <c r="B108">
        <v>98</v>
      </c>
      <c r="U108">
        <f t="shared" si="7"/>
        <v>1</v>
      </c>
      <c r="V108">
        <f t="shared" si="8"/>
        <v>0</v>
      </c>
      <c r="W108">
        <f t="shared" si="9"/>
        <v>0</v>
      </c>
      <c r="X108">
        <f t="shared" si="10"/>
        <v>0</v>
      </c>
      <c r="Y108" s="24">
        <f t="shared" si="12"/>
        <v>0</v>
      </c>
      <c r="Z108">
        <f t="shared" si="11"/>
        <v>0</v>
      </c>
    </row>
    <row r="109" spans="2:26" x14ac:dyDescent="0.25">
      <c r="B109">
        <v>99</v>
      </c>
      <c r="U109">
        <f t="shared" si="7"/>
        <v>1</v>
      </c>
      <c r="V109">
        <f t="shared" si="8"/>
        <v>0</v>
      </c>
      <c r="W109">
        <f t="shared" si="9"/>
        <v>0</v>
      </c>
      <c r="X109">
        <f t="shared" si="10"/>
        <v>0</v>
      </c>
      <c r="Y109" s="24">
        <f t="shared" si="12"/>
        <v>0</v>
      </c>
      <c r="Z109">
        <f t="shared" si="11"/>
        <v>0</v>
      </c>
    </row>
    <row r="110" spans="2:26" x14ac:dyDescent="0.25">
      <c r="B110">
        <v>100</v>
      </c>
      <c r="U110">
        <f t="shared" si="7"/>
        <v>1</v>
      </c>
      <c r="V110">
        <f t="shared" si="8"/>
        <v>0</v>
      </c>
      <c r="W110">
        <f t="shared" si="9"/>
        <v>0</v>
      </c>
      <c r="X110">
        <f t="shared" si="10"/>
        <v>0</v>
      </c>
      <c r="Y110" s="24">
        <f t="shared" si="12"/>
        <v>0</v>
      </c>
      <c r="Z110">
        <f t="shared" si="11"/>
        <v>0</v>
      </c>
    </row>
    <row r="111" spans="2:26" x14ac:dyDescent="0.25">
      <c r="B111">
        <v>101</v>
      </c>
      <c r="U111">
        <f t="shared" si="7"/>
        <v>1</v>
      </c>
      <c r="V111">
        <f t="shared" si="8"/>
        <v>0</v>
      </c>
      <c r="W111">
        <f t="shared" si="9"/>
        <v>0</v>
      </c>
      <c r="X111">
        <f t="shared" si="10"/>
        <v>0</v>
      </c>
      <c r="Y111" s="24">
        <f t="shared" si="12"/>
        <v>0</v>
      </c>
      <c r="Z111">
        <f t="shared" si="11"/>
        <v>0</v>
      </c>
    </row>
    <row r="112" spans="2:26" x14ac:dyDescent="0.25">
      <c r="B112">
        <v>102</v>
      </c>
      <c r="U112">
        <f t="shared" si="7"/>
        <v>1</v>
      </c>
      <c r="V112">
        <f t="shared" si="8"/>
        <v>0</v>
      </c>
      <c r="W112">
        <f t="shared" si="9"/>
        <v>0</v>
      </c>
      <c r="X112">
        <f t="shared" si="10"/>
        <v>0</v>
      </c>
      <c r="Y112" s="24">
        <f t="shared" si="12"/>
        <v>0</v>
      </c>
      <c r="Z112">
        <f t="shared" si="11"/>
        <v>0</v>
      </c>
    </row>
    <row r="113" spans="2:26" x14ac:dyDescent="0.25">
      <c r="B113">
        <v>103</v>
      </c>
      <c r="U113">
        <f t="shared" si="7"/>
        <v>1</v>
      </c>
      <c r="V113">
        <f t="shared" si="8"/>
        <v>0</v>
      </c>
      <c r="W113">
        <f t="shared" si="9"/>
        <v>0</v>
      </c>
      <c r="X113">
        <f t="shared" si="10"/>
        <v>0</v>
      </c>
      <c r="Y113" s="24">
        <f t="shared" si="12"/>
        <v>0</v>
      </c>
      <c r="Z113">
        <f t="shared" si="11"/>
        <v>0</v>
      </c>
    </row>
    <row r="114" spans="2:26" x14ac:dyDescent="0.25">
      <c r="B114">
        <v>104</v>
      </c>
      <c r="U114">
        <f t="shared" si="7"/>
        <v>1</v>
      </c>
      <c r="V114">
        <f t="shared" si="8"/>
        <v>0</v>
      </c>
      <c r="W114">
        <f t="shared" si="9"/>
        <v>0</v>
      </c>
      <c r="X114">
        <f t="shared" si="10"/>
        <v>0</v>
      </c>
      <c r="Y114" s="24">
        <f t="shared" si="12"/>
        <v>0</v>
      </c>
      <c r="Z114">
        <f t="shared" si="11"/>
        <v>0</v>
      </c>
    </row>
    <row r="115" spans="2:26" x14ac:dyDescent="0.25">
      <c r="B115">
        <v>105</v>
      </c>
      <c r="U115">
        <f t="shared" si="7"/>
        <v>1</v>
      </c>
      <c r="V115">
        <f t="shared" si="8"/>
        <v>0</v>
      </c>
      <c r="W115">
        <f t="shared" si="9"/>
        <v>0</v>
      </c>
      <c r="X115">
        <f t="shared" si="10"/>
        <v>0</v>
      </c>
      <c r="Y115" s="24">
        <f t="shared" si="12"/>
        <v>0</v>
      </c>
      <c r="Z115">
        <f t="shared" si="11"/>
        <v>0</v>
      </c>
    </row>
    <row r="116" spans="2:26" x14ac:dyDescent="0.25">
      <c r="B116">
        <v>106</v>
      </c>
      <c r="U116">
        <f t="shared" si="7"/>
        <v>1</v>
      </c>
      <c r="V116">
        <f t="shared" si="8"/>
        <v>0</v>
      </c>
      <c r="W116">
        <f t="shared" si="9"/>
        <v>0</v>
      </c>
      <c r="X116">
        <f t="shared" si="10"/>
        <v>0</v>
      </c>
      <c r="Y116" s="24">
        <f t="shared" si="12"/>
        <v>0</v>
      </c>
      <c r="Z116">
        <f t="shared" si="11"/>
        <v>0</v>
      </c>
    </row>
    <row r="117" spans="2:26" x14ac:dyDescent="0.25">
      <c r="B117">
        <v>107</v>
      </c>
      <c r="U117">
        <f t="shared" si="7"/>
        <v>1</v>
      </c>
      <c r="V117">
        <f t="shared" si="8"/>
        <v>0</v>
      </c>
      <c r="W117">
        <f t="shared" si="9"/>
        <v>0</v>
      </c>
      <c r="X117">
        <f t="shared" si="10"/>
        <v>0</v>
      </c>
      <c r="Y117" s="24">
        <f t="shared" si="12"/>
        <v>0</v>
      </c>
      <c r="Z117">
        <f t="shared" si="11"/>
        <v>0</v>
      </c>
    </row>
    <row r="118" spans="2:26" x14ac:dyDescent="0.25">
      <c r="B118">
        <v>108</v>
      </c>
      <c r="U118">
        <f t="shared" si="7"/>
        <v>1</v>
      </c>
      <c r="V118">
        <f t="shared" si="8"/>
        <v>0</v>
      </c>
      <c r="W118">
        <f t="shared" si="9"/>
        <v>0</v>
      </c>
      <c r="X118">
        <f t="shared" si="10"/>
        <v>0</v>
      </c>
      <c r="Y118" s="24">
        <f t="shared" si="12"/>
        <v>0</v>
      </c>
      <c r="Z118">
        <f t="shared" si="11"/>
        <v>0</v>
      </c>
    </row>
    <row r="119" spans="2:26" x14ac:dyDescent="0.25">
      <c r="B119">
        <v>109</v>
      </c>
      <c r="U119">
        <f t="shared" si="7"/>
        <v>1</v>
      </c>
      <c r="V119">
        <f t="shared" si="8"/>
        <v>0</v>
      </c>
      <c r="W119">
        <f t="shared" si="9"/>
        <v>0</v>
      </c>
      <c r="X119">
        <f t="shared" si="10"/>
        <v>0</v>
      </c>
      <c r="Y119" s="24">
        <f t="shared" si="12"/>
        <v>0</v>
      </c>
      <c r="Z119">
        <f t="shared" si="11"/>
        <v>0</v>
      </c>
    </row>
    <row r="120" spans="2:26" x14ac:dyDescent="0.25">
      <c r="B120">
        <v>110</v>
      </c>
      <c r="U120">
        <f t="shared" si="7"/>
        <v>1</v>
      </c>
      <c r="V120">
        <f t="shared" si="8"/>
        <v>0</v>
      </c>
      <c r="W120">
        <f t="shared" si="9"/>
        <v>0</v>
      </c>
      <c r="X120">
        <f t="shared" si="10"/>
        <v>0</v>
      </c>
      <c r="Y120" s="24">
        <f t="shared" si="12"/>
        <v>0</v>
      </c>
      <c r="Z120">
        <f t="shared" si="11"/>
        <v>0</v>
      </c>
    </row>
    <row r="121" spans="2:26" x14ac:dyDescent="0.25">
      <c r="B121">
        <v>111</v>
      </c>
      <c r="U121">
        <f t="shared" si="7"/>
        <v>1</v>
      </c>
      <c r="V121">
        <f t="shared" si="8"/>
        <v>0</v>
      </c>
      <c r="W121">
        <f t="shared" si="9"/>
        <v>0</v>
      </c>
      <c r="X121">
        <f t="shared" si="10"/>
        <v>0</v>
      </c>
      <c r="Y121" s="24">
        <f t="shared" si="12"/>
        <v>0</v>
      </c>
      <c r="Z121">
        <f t="shared" si="11"/>
        <v>0</v>
      </c>
    </row>
    <row r="122" spans="2:26" x14ac:dyDescent="0.25">
      <c r="B122">
        <v>112</v>
      </c>
      <c r="U122">
        <f t="shared" si="7"/>
        <v>1</v>
      </c>
      <c r="V122">
        <f t="shared" si="8"/>
        <v>0</v>
      </c>
      <c r="W122">
        <f t="shared" si="9"/>
        <v>0</v>
      </c>
      <c r="X122">
        <f t="shared" si="10"/>
        <v>0</v>
      </c>
      <c r="Y122" s="24">
        <f t="shared" si="12"/>
        <v>0</v>
      </c>
      <c r="Z122">
        <f t="shared" si="11"/>
        <v>0</v>
      </c>
    </row>
    <row r="123" spans="2:26" x14ac:dyDescent="0.25">
      <c r="B123">
        <v>113</v>
      </c>
      <c r="U123">
        <f t="shared" si="7"/>
        <v>1</v>
      </c>
      <c r="V123">
        <f t="shared" si="8"/>
        <v>0</v>
      </c>
      <c r="W123">
        <f t="shared" si="9"/>
        <v>0</v>
      </c>
      <c r="X123">
        <f t="shared" si="10"/>
        <v>0</v>
      </c>
      <c r="Y123" s="24">
        <f t="shared" si="12"/>
        <v>0</v>
      </c>
      <c r="Z123">
        <f t="shared" si="11"/>
        <v>0</v>
      </c>
    </row>
    <row r="124" spans="2:26" x14ac:dyDescent="0.25">
      <c r="B124">
        <v>114</v>
      </c>
      <c r="U124">
        <f t="shared" si="7"/>
        <v>1</v>
      </c>
      <c r="V124">
        <f t="shared" si="8"/>
        <v>0</v>
      </c>
      <c r="W124">
        <f t="shared" si="9"/>
        <v>0</v>
      </c>
      <c r="X124">
        <f t="shared" si="10"/>
        <v>0</v>
      </c>
      <c r="Y124" s="24">
        <f t="shared" si="12"/>
        <v>0</v>
      </c>
      <c r="Z124">
        <f t="shared" si="11"/>
        <v>0</v>
      </c>
    </row>
    <row r="125" spans="2:26" x14ac:dyDescent="0.25">
      <c r="B125">
        <v>115</v>
      </c>
      <c r="U125">
        <f t="shared" si="7"/>
        <v>1</v>
      </c>
      <c r="V125">
        <f t="shared" si="8"/>
        <v>0</v>
      </c>
      <c r="W125">
        <f t="shared" si="9"/>
        <v>0</v>
      </c>
      <c r="X125">
        <f t="shared" si="10"/>
        <v>0</v>
      </c>
      <c r="Y125" s="24">
        <f t="shared" si="12"/>
        <v>0</v>
      </c>
      <c r="Z125">
        <f t="shared" si="11"/>
        <v>0</v>
      </c>
    </row>
    <row r="126" spans="2:26" x14ac:dyDescent="0.25">
      <c r="B126">
        <v>116</v>
      </c>
      <c r="U126">
        <f t="shared" si="7"/>
        <v>1</v>
      </c>
      <c r="V126">
        <f t="shared" si="8"/>
        <v>0</v>
      </c>
      <c r="W126">
        <f t="shared" si="9"/>
        <v>0</v>
      </c>
      <c r="X126">
        <f t="shared" si="10"/>
        <v>0</v>
      </c>
      <c r="Y126" s="24">
        <f t="shared" si="12"/>
        <v>0</v>
      </c>
      <c r="Z126">
        <f t="shared" si="11"/>
        <v>0</v>
      </c>
    </row>
    <row r="127" spans="2:26" x14ac:dyDescent="0.25">
      <c r="B127">
        <v>117</v>
      </c>
      <c r="U127">
        <f t="shared" si="7"/>
        <v>1</v>
      </c>
      <c r="V127">
        <f t="shared" si="8"/>
        <v>0</v>
      </c>
      <c r="W127">
        <f t="shared" si="9"/>
        <v>0</v>
      </c>
      <c r="X127">
        <f t="shared" si="10"/>
        <v>0</v>
      </c>
      <c r="Y127" s="24">
        <f t="shared" si="12"/>
        <v>0</v>
      </c>
      <c r="Z127">
        <f t="shared" si="11"/>
        <v>0</v>
      </c>
    </row>
    <row r="128" spans="2:26" x14ac:dyDescent="0.25">
      <c r="B128">
        <v>118</v>
      </c>
      <c r="U128">
        <f t="shared" si="7"/>
        <v>1</v>
      </c>
      <c r="V128">
        <f t="shared" si="8"/>
        <v>0</v>
      </c>
      <c r="W128">
        <f t="shared" si="9"/>
        <v>0</v>
      </c>
      <c r="X128">
        <f t="shared" si="10"/>
        <v>0</v>
      </c>
      <c r="Y128" s="24">
        <f t="shared" si="12"/>
        <v>0</v>
      </c>
      <c r="Z128">
        <f t="shared" si="11"/>
        <v>0</v>
      </c>
    </row>
    <row r="129" spans="2:26" x14ac:dyDescent="0.25">
      <c r="B129">
        <v>119</v>
      </c>
      <c r="U129">
        <f t="shared" si="7"/>
        <v>1</v>
      </c>
      <c r="V129">
        <f t="shared" si="8"/>
        <v>0</v>
      </c>
      <c r="W129">
        <f t="shared" si="9"/>
        <v>0</v>
      </c>
      <c r="X129">
        <f t="shared" si="10"/>
        <v>0</v>
      </c>
      <c r="Y129" s="24">
        <f t="shared" si="12"/>
        <v>0</v>
      </c>
      <c r="Z129">
        <f t="shared" si="11"/>
        <v>0</v>
      </c>
    </row>
    <row r="130" spans="2:26" x14ac:dyDescent="0.25">
      <c r="B130">
        <v>120</v>
      </c>
      <c r="U130">
        <f t="shared" si="7"/>
        <v>1</v>
      </c>
      <c r="V130">
        <f t="shared" si="8"/>
        <v>0</v>
      </c>
      <c r="W130">
        <f t="shared" si="9"/>
        <v>0</v>
      </c>
      <c r="X130">
        <f t="shared" si="10"/>
        <v>0</v>
      </c>
      <c r="Y130" s="24">
        <f t="shared" si="12"/>
        <v>0</v>
      </c>
      <c r="Z130">
        <f t="shared" si="11"/>
        <v>0</v>
      </c>
    </row>
    <row r="131" spans="2:26" x14ac:dyDescent="0.25">
      <c r="B131">
        <v>121</v>
      </c>
      <c r="U131">
        <f t="shared" si="7"/>
        <v>1</v>
      </c>
      <c r="V131">
        <f t="shared" si="8"/>
        <v>0</v>
      </c>
      <c r="W131">
        <f t="shared" si="9"/>
        <v>0</v>
      </c>
      <c r="X131">
        <f t="shared" si="10"/>
        <v>0</v>
      </c>
      <c r="Y131" s="24">
        <f t="shared" si="12"/>
        <v>0</v>
      </c>
      <c r="Z131">
        <f t="shared" si="11"/>
        <v>0</v>
      </c>
    </row>
    <row r="132" spans="2:26" x14ac:dyDescent="0.25">
      <c r="B132">
        <v>122</v>
      </c>
      <c r="U132">
        <f t="shared" si="7"/>
        <v>1</v>
      </c>
      <c r="V132">
        <f t="shared" si="8"/>
        <v>0</v>
      </c>
      <c r="W132">
        <f t="shared" si="9"/>
        <v>0</v>
      </c>
      <c r="X132">
        <f t="shared" si="10"/>
        <v>0</v>
      </c>
      <c r="Y132" s="24">
        <f t="shared" si="12"/>
        <v>0</v>
      </c>
      <c r="Z132">
        <f t="shared" si="11"/>
        <v>0</v>
      </c>
    </row>
    <row r="133" spans="2:26" x14ac:dyDescent="0.25">
      <c r="B133">
        <v>123</v>
      </c>
      <c r="U133">
        <f t="shared" si="7"/>
        <v>1</v>
      </c>
      <c r="V133">
        <f t="shared" si="8"/>
        <v>0</v>
      </c>
      <c r="W133">
        <f t="shared" si="9"/>
        <v>0</v>
      </c>
      <c r="X133">
        <f t="shared" si="10"/>
        <v>0</v>
      </c>
      <c r="Y133" s="24">
        <f t="shared" si="12"/>
        <v>0</v>
      </c>
      <c r="Z133">
        <f t="shared" si="11"/>
        <v>0</v>
      </c>
    </row>
    <row r="134" spans="2:26" x14ac:dyDescent="0.25">
      <c r="B134">
        <v>124</v>
      </c>
      <c r="U134">
        <f t="shared" si="7"/>
        <v>1</v>
      </c>
      <c r="V134">
        <f t="shared" si="8"/>
        <v>0</v>
      </c>
      <c r="W134">
        <f t="shared" si="9"/>
        <v>0</v>
      </c>
      <c r="X134">
        <f t="shared" si="10"/>
        <v>0</v>
      </c>
      <c r="Y134" s="24">
        <f t="shared" si="12"/>
        <v>0</v>
      </c>
      <c r="Z134">
        <f t="shared" si="11"/>
        <v>0</v>
      </c>
    </row>
    <row r="135" spans="2:26" x14ac:dyDescent="0.25">
      <c r="B135">
        <v>125</v>
      </c>
      <c r="U135">
        <f t="shared" si="7"/>
        <v>1</v>
      </c>
      <c r="V135">
        <f t="shared" si="8"/>
        <v>0</v>
      </c>
      <c r="W135">
        <f t="shared" si="9"/>
        <v>0</v>
      </c>
      <c r="X135">
        <f t="shared" si="10"/>
        <v>0</v>
      </c>
      <c r="Y135" s="24">
        <f t="shared" si="12"/>
        <v>0</v>
      </c>
      <c r="Z135">
        <f t="shared" si="11"/>
        <v>0</v>
      </c>
    </row>
    <row r="136" spans="2:26" x14ac:dyDescent="0.25">
      <c r="B136">
        <v>126</v>
      </c>
      <c r="U136">
        <f t="shared" si="7"/>
        <v>1</v>
      </c>
      <c r="V136">
        <f t="shared" si="8"/>
        <v>0</v>
      </c>
      <c r="W136">
        <f t="shared" si="9"/>
        <v>0</v>
      </c>
      <c r="X136">
        <f t="shared" si="10"/>
        <v>0</v>
      </c>
      <c r="Y136" s="24">
        <f t="shared" si="12"/>
        <v>0</v>
      </c>
      <c r="Z136">
        <f t="shared" si="11"/>
        <v>0</v>
      </c>
    </row>
    <row r="137" spans="2:26" x14ac:dyDescent="0.25">
      <c r="B137">
        <v>127</v>
      </c>
      <c r="U137">
        <f t="shared" si="7"/>
        <v>1</v>
      </c>
      <c r="V137">
        <f t="shared" si="8"/>
        <v>0</v>
      </c>
      <c r="W137">
        <f t="shared" si="9"/>
        <v>0</v>
      </c>
      <c r="X137">
        <f t="shared" si="10"/>
        <v>0</v>
      </c>
      <c r="Y137" s="24">
        <f t="shared" si="12"/>
        <v>0</v>
      </c>
      <c r="Z137">
        <f t="shared" si="11"/>
        <v>0</v>
      </c>
    </row>
    <row r="138" spans="2:26" x14ac:dyDescent="0.25">
      <c r="B138">
        <v>128</v>
      </c>
      <c r="U138">
        <f t="shared" si="7"/>
        <v>1</v>
      </c>
      <c r="V138">
        <f t="shared" si="8"/>
        <v>0</v>
      </c>
      <c r="W138">
        <f t="shared" si="9"/>
        <v>0</v>
      </c>
      <c r="X138">
        <f t="shared" si="10"/>
        <v>0</v>
      </c>
      <c r="Y138" s="24">
        <f t="shared" si="12"/>
        <v>0</v>
      </c>
      <c r="Z138">
        <f t="shared" si="11"/>
        <v>0</v>
      </c>
    </row>
    <row r="139" spans="2:26" x14ac:dyDescent="0.25">
      <c r="B139">
        <v>129</v>
      </c>
      <c r="U139">
        <f t="shared" ref="U139:U202" si="13">IF(D139&lt;$G$10,1,0)</f>
        <v>1</v>
      </c>
      <c r="V139">
        <f t="shared" ref="V139:V202" si="14">IF(D139=0,0,U139)</f>
        <v>0</v>
      </c>
      <c r="W139">
        <f t="shared" ref="W139:W202" si="15">IF(D139&gt;$G$10,1,0)</f>
        <v>0</v>
      </c>
      <c r="X139">
        <f t="shared" ref="X139:X202" si="16">IF(W139=1,1,0)</f>
        <v>0</v>
      </c>
      <c r="Y139" s="24">
        <f t="shared" si="12"/>
        <v>0</v>
      </c>
      <c r="Z139">
        <f t="shared" si="11"/>
        <v>0</v>
      </c>
    </row>
    <row r="140" spans="2:26" x14ac:dyDescent="0.25">
      <c r="B140">
        <v>130</v>
      </c>
      <c r="U140">
        <f t="shared" si="13"/>
        <v>1</v>
      </c>
      <c r="V140">
        <f t="shared" si="14"/>
        <v>0</v>
      </c>
      <c r="W140">
        <f t="shared" si="15"/>
        <v>0</v>
      </c>
      <c r="X140">
        <f t="shared" si="16"/>
        <v>0</v>
      </c>
      <c r="Y140" s="24">
        <f t="shared" si="12"/>
        <v>0</v>
      </c>
      <c r="Z140">
        <f t="shared" ref="Z140:Z203" si="17">IF(Y140=Y139,0,1)</f>
        <v>0</v>
      </c>
    </row>
    <row r="141" spans="2:26" x14ac:dyDescent="0.25">
      <c r="B141">
        <v>131</v>
      </c>
      <c r="U141">
        <f t="shared" si="13"/>
        <v>1</v>
      </c>
      <c r="V141">
        <f t="shared" si="14"/>
        <v>0</v>
      </c>
      <c r="W141">
        <f t="shared" si="15"/>
        <v>0</v>
      </c>
      <c r="X141">
        <f t="shared" si="16"/>
        <v>0</v>
      </c>
      <c r="Y141" s="24">
        <f t="shared" si="12"/>
        <v>0</v>
      </c>
      <c r="Z141">
        <f t="shared" si="17"/>
        <v>0</v>
      </c>
    </row>
    <row r="142" spans="2:26" x14ac:dyDescent="0.25">
      <c r="B142">
        <v>132</v>
      </c>
      <c r="U142">
        <f t="shared" si="13"/>
        <v>1</v>
      </c>
      <c r="V142">
        <f t="shared" si="14"/>
        <v>0</v>
      </c>
      <c r="W142">
        <f t="shared" si="15"/>
        <v>0</v>
      </c>
      <c r="X142">
        <f t="shared" si="16"/>
        <v>0</v>
      </c>
      <c r="Y142" s="24">
        <f t="shared" si="12"/>
        <v>0</v>
      </c>
      <c r="Z142">
        <f t="shared" si="17"/>
        <v>0</v>
      </c>
    </row>
    <row r="143" spans="2:26" x14ac:dyDescent="0.25">
      <c r="B143">
        <v>133</v>
      </c>
      <c r="U143">
        <f t="shared" si="13"/>
        <v>1</v>
      </c>
      <c r="V143">
        <f t="shared" si="14"/>
        <v>0</v>
      </c>
      <c r="W143">
        <f t="shared" si="15"/>
        <v>0</v>
      </c>
      <c r="X143">
        <f t="shared" si="16"/>
        <v>0</v>
      </c>
      <c r="Y143" s="24">
        <f t="shared" si="12"/>
        <v>0</v>
      </c>
      <c r="Z143">
        <f t="shared" si="17"/>
        <v>0</v>
      </c>
    </row>
    <row r="144" spans="2:26" x14ac:dyDescent="0.25">
      <c r="B144">
        <v>134</v>
      </c>
      <c r="U144">
        <f t="shared" si="13"/>
        <v>1</v>
      </c>
      <c r="V144">
        <f t="shared" si="14"/>
        <v>0</v>
      </c>
      <c r="W144">
        <f t="shared" si="15"/>
        <v>0</v>
      </c>
      <c r="X144">
        <f t="shared" si="16"/>
        <v>0</v>
      </c>
      <c r="Y144" s="24">
        <f t="shared" si="12"/>
        <v>0</v>
      </c>
      <c r="Z144">
        <f t="shared" si="17"/>
        <v>0</v>
      </c>
    </row>
    <row r="145" spans="2:26" x14ac:dyDescent="0.25">
      <c r="B145">
        <v>135</v>
      </c>
      <c r="U145">
        <f t="shared" si="13"/>
        <v>1</v>
      </c>
      <c r="V145">
        <f t="shared" si="14"/>
        <v>0</v>
      </c>
      <c r="W145">
        <f t="shared" si="15"/>
        <v>0</v>
      </c>
      <c r="X145">
        <f t="shared" si="16"/>
        <v>0</v>
      </c>
      <c r="Y145" s="24">
        <f t="shared" si="12"/>
        <v>0</v>
      </c>
      <c r="Z145">
        <f t="shared" si="17"/>
        <v>0</v>
      </c>
    </row>
    <row r="146" spans="2:26" x14ac:dyDescent="0.25">
      <c r="B146">
        <v>136</v>
      </c>
      <c r="U146">
        <f t="shared" si="13"/>
        <v>1</v>
      </c>
      <c r="V146">
        <f t="shared" si="14"/>
        <v>0</v>
      </c>
      <c r="W146">
        <f t="shared" si="15"/>
        <v>0</v>
      </c>
      <c r="X146">
        <f t="shared" si="16"/>
        <v>0</v>
      </c>
      <c r="Y146" s="24">
        <f t="shared" si="12"/>
        <v>0</v>
      </c>
      <c r="Z146">
        <f t="shared" si="17"/>
        <v>0</v>
      </c>
    </row>
    <row r="147" spans="2:26" x14ac:dyDescent="0.25">
      <c r="B147">
        <v>137</v>
      </c>
      <c r="U147">
        <f t="shared" si="13"/>
        <v>1</v>
      </c>
      <c r="V147">
        <f t="shared" si="14"/>
        <v>0</v>
      </c>
      <c r="W147">
        <f t="shared" si="15"/>
        <v>0</v>
      </c>
      <c r="X147">
        <f t="shared" si="16"/>
        <v>0</v>
      </c>
      <c r="Y147" s="24">
        <f t="shared" si="12"/>
        <v>0</v>
      </c>
      <c r="Z147">
        <f t="shared" si="17"/>
        <v>0</v>
      </c>
    </row>
    <row r="148" spans="2:26" x14ac:dyDescent="0.25">
      <c r="B148">
        <v>138</v>
      </c>
      <c r="U148">
        <f t="shared" si="13"/>
        <v>1</v>
      </c>
      <c r="V148">
        <f t="shared" si="14"/>
        <v>0</v>
      </c>
      <c r="W148">
        <f t="shared" si="15"/>
        <v>0</v>
      </c>
      <c r="X148">
        <f t="shared" si="16"/>
        <v>0</v>
      </c>
      <c r="Y148" s="24">
        <f t="shared" si="12"/>
        <v>0</v>
      </c>
      <c r="Z148">
        <f t="shared" si="17"/>
        <v>0</v>
      </c>
    </row>
    <row r="149" spans="2:26" x14ac:dyDescent="0.25">
      <c r="B149">
        <v>139</v>
      </c>
      <c r="U149">
        <f t="shared" si="13"/>
        <v>1</v>
      </c>
      <c r="V149">
        <f t="shared" si="14"/>
        <v>0</v>
      </c>
      <c r="W149">
        <f t="shared" si="15"/>
        <v>0</v>
      </c>
      <c r="X149">
        <f t="shared" si="16"/>
        <v>0</v>
      </c>
      <c r="Y149" s="24">
        <f t="shared" si="12"/>
        <v>0</v>
      </c>
      <c r="Z149">
        <f t="shared" si="17"/>
        <v>0</v>
      </c>
    </row>
    <row r="150" spans="2:26" x14ac:dyDescent="0.25">
      <c r="B150">
        <v>140</v>
      </c>
      <c r="U150">
        <f t="shared" si="13"/>
        <v>1</v>
      </c>
      <c r="V150">
        <f t="shared" si="14"/>
        <v>0</v>
      </c>
      <c r="W150">
        <f t="shared" si="15"/>
        <v>0</v>
      </c>
      <c r="X150">
        <f t="shared" si="16"/>
        <v>0</v>
      </c>
      <c r="Y150" s="24">
        <f t="shared" ref="Y150:Y213" si="18">SUM(V150:X150)</f>
        <v>0</v>
      </c>
      <c r="Z150">
        <f t="shared" si="17"/>
        <v>0</v>
      </c>
    </row>
    <row r="151" spans="2:26" x14ac:dyDescent="0.25">
      <c r="B151">
        <v>141</v>
      </c>
      <c r="U151">
        <f t="shared" si="13"/>
        <v>1</v>
      </c>
      <c r="V151">
        <f t="shared" si="14"/>
        <v>0</v>
      </c>
      <c r="W151">
        <f t="shared" si="15"/>
        <v>0</v>
      </c>
      <c r="X151">
        <f t="shared" si="16"/>
        <v>0</v>
      </c>
      <c r="Y151" s="24">
        <f t="shared" si="18"/>
        <v>0</v>
      </c>
      <c r="Z151">
        <f t="shared" si="17"/>
        <v>0</v>
      </c>
    </row>
    <row r="152" spans="2:26" x14ac:dyDescent="0.25">
      <c r="B152">
        <v>142</v>
      </c>
      <c r="U152">
        <f t="shared" si="13"/>
        <v>1</v>
      </c>
      <c r="V152">
        <f t="shared" si="14"/>
        <v>0</v>
      </c>
      <c r="W152">
        <f t="shared" si="15"/>
        <v>0</v>
      </c>
      <c r="X152">
        <f t="shared" si="16"/>
        <v>0</v>
      </c>
      <c r="Y152" s="24">
        <f t="shared" si="18"/>
        <v>0</v>
      </c>
      <c r="Z152">
        <f t="shared" si="17"/>
        <v>0</v>
      </c>
    </row>
    <row r="153" spans="2:26" x14ac:dyDescent="0.25">
      <c r="B153">
        <v>143</v>
      </c>
      <c r="U153">
        <f t="shared" si="13"/>
        <v>1</v>
      </c>
      <c r="V153">
        <f t="shared" si="14"/>
        <v>0</v>
      </c>
      <c r="W153">
        <f t="shared" si="15"/>
        <v>0</v>
      </c>
      <c r="X153">
        <f t="shared" si="16"/>
        <v>0</v>
      </c>
      <c r="Y153" s="24">
        <f t="shared" si="18"/>
        <v>0</v>
      </c>
      <c r="Z153">
        <f t="shared" si="17"/>
        <v>0</v>
      </c>
    </row>
    <row r="154" spans="2:26" x14ac:dyDescent="0.25">
      <c r="B154">
        <v>144</v>
      </c>
      <c r="U154">
        <f t="shared" si="13"/>
        <v>1</v>
      </c>
      <c r="V154">
        <f t="shared" si="14"/>
        <v>0</v>
      </c>
      <c r="W154">
        <f t="shared" si="15"/>
        <v>0</v>
      </c>
      <c r="X154">
        <f t="shared" si="16"/>
        <v>0</v>
      </c>
      <c r="Y154" s="24">
        <f t="shared" si="18"/>
        <v>0</v>
      </c>
      <c r="Z154">
        <f t="shared" si="17"/>
        <v>0</v>
      </c>
    </row>
    <row r="155" spans="2:26" x14ac:dyDescent="0.25">
      <c r="B155">
        <v>145</v>
      </c>
      <c r="U155">
        <f t="shared" si="13"/>
        <v>1</v>
      </c>
      <c r="V155">
        <f t="shared" si="14"/>
        <v>0</v>
      </c>
      <c r="W155">
        <f t="shared" si="15"/>
        <v>0</v>
      </c>
      <c r="X155">
        <f t="shared" si="16"/>
        <v>0</v>
      </c>
      <c r="Y155" s="24">
        <f t="shared" si="18"/>
        <v>0</v>
      </c>
      <c r="Z155">
        <f t="shared" si="17"/>
        <v>0</v>
      </c>
    </row>
    <row r="156" spans="2:26" x14ac:dyDescent="0.25">
      <c r="B156">
        <v>146</v>
      </c>
      <c r="U156">
        <f t="shared" si="13"/>
        <v>1</v>
      </c>
      <c r="V156">
        <f t="shared" si="14"/>
        <v>0</v>
      </c>
      <c r="W156">
        <f t="shared" si="15"/>
        <v>0</v>
      </c>
      <c r="X156">
        <f t="shared" si="16"/>
        <v>0</v>
      </c>
      <c r="Y156" s="24">
        <f t="shared" si="18"/>
        <v>0</v>
      </c>
      <c r="Z156">
        <f t="shared" si="17"/>
        <v>0</v>
      </c>
    </row>
    <row r="157" spans="2:26" x14ac:dyDescent="0.25">
      <c r="B157">
        <v>147</v>
      </c>
      <c r="U157">
        <f t="shared" si="13"/>
        <v>1</v>
      </c>
      <c r="V157">
        <f t="shared" si="14"/>
        <v>0</v>
      </c>
      <c r="W157">
        <f t="shared" si="15"/>
        <v>0</v>
      </c>
      <c r="X157">
        <f t="shared" si="16"/>
        <v>0</v>
      </c>
      <c r="Y157" s="24">
        <f t="shared" si="18"/>
        <v>0</v>
      </c>
      <c r="Z157">
        <f t="shared" si="17"/>
        <v>0</v>
      </c>
    </row>
    <row r="158" spans="2:26" x14ac:dyDescent="0.25">
      <c r="B158">
        <v>148</v>
      </c>
      <c r="U158">
        <f t="shared" si="13"/>
        <v>1</v>
      </c>
      <c r="V158">
        <f t="shared" si="14"/>
        <v>0</v>
      </c>
      <c r="W158">
        <f t="shared" si="15"/>
        <v>0</v>
      </c>
      <c r="X158">
        <f t="shared" si="16"/>
        <v>0</v>
      </c>
      <c r="Y158" s="24">
        <f t="shared" si="18"/>
        <v>0</v>
      </c>
      <c r="Z158">
        <f t="shared" si="17"/>
        <v>0</v>
      </c>
    </row>
    <row r="159" spans="2:26" x14ac:dyDescent="0.25">
      <c r="B159">
        <v>149</v>
      </c>
      <c r="U159">
        <f t="shared" si="13"/>
        <v>1</v>
      </c>
      <c r="V159">
        <f t="shared" si="14"/>
        <v>0</v>
      </c>
      <c r="W159">
        <f t="shared" si="15"/>
        <v>0</v>
      </c>
      <c r="X159">
        <f t="shared" si="16"/>
        <v>0</v>
      </c>
      <c r="Y159" s="24">
        <f t="shared" si="18"/>
        <v>0</v>
      </c>
      <c r="Z159">
        <f t="shared" si="17"/>
        <v>0</v>
      </c>
    </row>
    <row r="160" spans="2:26" x14ac:dyDescent="0.25">
      <c r="B160">
        <v>150</v>
      </c>
      <c r="U160">
        <f t="shared" si="13"/>
        <v>1</v>
      </c>
      <c r="V160">
        <f t="shared" si="14"/>
        <v>0</v>
      </c>
      <c r="W160">
        <f t="shared" si="15"/>
        <v>0</v>
      </c>
      <c r="X160">
        <f t="shared" si="16"/>
        <v>0</v>
      </c>
      <c r="Y160" s="24">
        <f t="shared" si="18"/>
        <v>0</v>
      </c>
      <c r="Z160">
        <f t="shared" si="17"/>
        <v>0</v>
      </c>
    </row>
    <row r="161" spans="2:26" x14ac:dyDescent="0.25">
      <c r="B161">
        <v>151</v>
      </c>
      <c r="U161">
        <f t="shared" si="13"/>
        <v>1</v>
      </c>
      <c r="V161">
        <f t="shared" si="14"/>
        <v>0</v>
      </c>
      <c r="W161">
        <f t="shared" si="15"/>
        <v>0</v>
      </c>
      <c r="X161">
        <f t="shared" si="16"/>
        <v>0</v>
      </c>
      <c r="Y161" s="24">
        <f t="shared" si="18"/>
        <v>0</v>
      </c>
      <c r="Z161">
        <f t="shared" si="17"/>
        <v>0</v>
      </c>
    </row>
    <row r="162" spans="2:26" x14ac:dyDescent="0.25">
      <c r="B162">
        <v>152</v>
      </c>
      <c r="U162">
        <f t="shared" si="13"/>
        <v>1</v>
      </c>
      <c r="V162">
        <f t="shared" si="14"/>
        <v>0</v>
      </c>
      <c r="W162">
        <f t="shared" si="15"/>
        <v>0</v>
      </c>
      <c r="X162">
        <f t="shared" si="16"/>
        <v>0</v>
      </c>
      <c r="Y162" s="24">
        <f t="shared" si="18"/>
        <v>0</v>
      </c>
      <c r="Z162">
        <f t="shared" si="17"/>
        <v>0</v>
      </c>
    </row>
    <row r="163" spans="2:26" x14ac:dyDescent="0.25">
      <c r="B163">
        <v>153</v>
      </c>
      <c r="U163">
        <f t="shared" si="13"/>
        <v>1</v>
      </c>
      <c r="V163">
        <f t="shared" si="14"/>
        <v>0</v>
      </c>
      <c r="W163">
        <f t="shared" si="15"/>
        <v>0</v>
      </c>
      <c r="X163">
        <f t="shared" si="16"/>
        <v>0</v>
      </c>
      <c r="Y163" s="24">
        <f t="shared" si="18"/>
        <v>0</v>
      </c>
      <c r="Z163">
        <f t="shared" si="17"/>
        <v>0</v>
      </c>
    </row>
    <row r="164" spans="2:26" x14ac:dyDescent="0.25">
      <c r="B164">
        <v>154</v>
      </c>
      <c r="U164">
        <f t="shared" si="13"/>
        <v>1</v>
      </c>
      <c r="V164">
        <f t="shared" si="14"/>
        <v>0</v>
      </c>
      <c r="W164">
        <f t="shared" si="15"/>
        <v>0</v>
      </c>
      <c r="X164">
        <f t="shared" si="16"/>
        <v>0</v>
      </c>
      <c r="Y164" s="24">
        <f t="shared" si="18"/>
        <v>0</v>
      </c>
      <c r="Z164">
        <f t="shared" si="17"/>
        <v>0</v>
      </c>
    </row>
    <row r="165" spans="2:26" x14ac:dyDescent="0.25">
      <c r="B165">
        <v>155</v>
      </c>
      <c r="U165">
        <f t="shared" si="13"/>
        <v>1</v>
      </c>
      <c r="V165">
        <f t="shared" si="14"/>
        <v>0</v>
      </c>
      <c r="W165">
        <f t="shared" si="15"/>
        <v>0</v>
      </c>
      <c r="X165">
        <f t="shared" si="16"/>
        <v>0</v>
      </c>
      <c r="Y165" s="24">
        <f t="shared" si="18"/>
        <v>0</v>
      </c>
      <c r="Z165">
        <f t="shared" si="17"/>
        <v>0</v>
      </c>
    </row>
    <row r="166" spans="2:26" x14ac:dyDescent="0.25">
      <c r="B166">
        <v>156</v>
      </c>
      <c r="U166">
        <f t="shared" si="13"/>
        <v>1</v>
      </c>
      <c r="V166">
        <f t="shared" si="14"/>
        <v>0</v>
      </c>
      <c r="W166">
        <f t="shared" si="15"/>
        <v>0</v>
      </c>
      <c r="X166">
        <f t="shared" si="16"/>
        <v>0</v>
      </c>
      <c r="Y166" s="24">
        <f t="shared" si="18"/>
        <v>0</v>
      </c>
      <c r="Z166">
        <f t="shared" si="17"/>
        <v>0</v>
      </c>
    </row>
    <row r="167" spans="2:26" x14ac:dyDescent="0.25">
      <c r="B167">
        <v>157</v>
      </c>
      <c r="U167">
        <f t="shared" si="13"/>
        <v>1</v>
      </c>
      <c r="V167">
        <f t="shared" si="14"/>
        <v>0</v>
      </c>
      <c r="W167">
        <f t="shared" si="15"/>
        <v>0</v>
      </c>
      <c r="X167">
        <f t="shared" si="16"/>
        <v>0</v>
      </c>
      <c r="Y167" s="24">
        <f t="shared" si="18"/>
        <v>0</v>
      </c>
      <c r="Z167">
        <f t="shared" si="17"/>
        <v>0</v>
      </c>
    </row>
    <row r="168" spans="2:26" x14ac:dyDescent="0.25">
      <c r="B168">
        <v>158</v>
      </c>
      <c r="U168">
        <f t="shared" si="13"/>
        <v>1</v>
      </c>
      <c r="V168">
        <f t="shared" si="14"/>
        <v>0</v>
      </c>
      <c r="W168">
        <f t="shared" si="15"/>
        <v>0</v>
      </c>
      <c r="X168">
        <f t="shared" si="16"/>
        <v>0</v>
      </c>
      <c r="Y168" s="24">
        <f t="shared" si="18"/>
        <v>0</v>
      </c>
      <c r="Z168">
        <f t="shared" si="17"/>
        <v>0</v>
      </c>
    </row>
    <row r="169" spans="2:26" x14ac:dyDescent="0.25">
      <c r="B169">
        <v>159</v>
      </c>
      <c r="U169">
        <f t="shared" si="13"/>
        <v>1</v>
      </c>
      <c r="V169">
        <f t="shared" si="14"/>
        <v>0</v>
      </c>
      <c r="W169">
        <f t="shared" si="15"/>
        <v>0</v>
      </c>
      <c r="X169">
        <f t="shared" si="16"/>
        <v>0</v>
      </c>
      <c r="Y169" s="24">
        <f t="shared" si="18"/>
        <v>0</v>
      </c>
      <c r="Z169">
        <f t="shared" si="17"/>
        <v>0</v>
      </c>
    </row>
    <row r="170" spans="2:26" x14ac:dyDescent="0.25">
      <c r="B170">
        <v>160</v>
      </c>
      <c r="U170">
        <f t="shared" si="13"/>
        <v>1</v>
      </c>
      <c r="V170">
        <f t="shared" si="14"/>
        <v>0</v>
      </c>
      <c r="W170">
        <f t="shared" si="15"/>
        <v>0</v>
      </c>
      <c r="X170">
        <f t="shared" si="16"/>
        <v>0</v>
      </c>
      <c r="Y170" s="24">
        <f t="shared" si="18"/>
        <v>0</v>
      </c>
      <c r="Z170">
        <f t="shared" si="17"/>
        <v>0</v>
      </c>
    </row>
    <row r="171" spans="2:26" x14ac:dyDescent="0.25">
      <c r="B171">
        <v>161</v>
      </c>
      <c r="U171">
        <f t="shared" si="13"/>
        <v>1</v>
      </c>
      <c r="V171">
        <f t="shared" si="14"/>
        <v>0</v>
      </c>
      <c r="W171">
        <f t="shared" si="15"/>
        <v>0</v>
      </c>
      <c r="X171">
        <f t="shared" si="16"/>
        <v>0</v>
      </c>
      <c r="Y171" s="24">
        <f t="shared" si="18"/>
        <v>0</v>
      </c>
      <c r="Z171">
        <f t="shared" si="17"/>
        <v>0</v>
      </c>
    </row>
    <row r="172" spans="2:26" x14ac:dyDescent="0.25">
      <c r="B172">
        <v>162</v>
      </c>
      <c r="U172">
        <f t="shared" si="13"/>
        <v>1</v>
      </c>
      <c r="V172">
        <f t="shared" si="14"/>
        <v>0</v>
      </c>
      <c r="W172">
        <f t="shared" si="15"/>
        <v>0</v>
      </c>
      <c r="X172">
        <f t="shared" si="16"/>
        <v>0</v>
      </c>
      <c r="Y172" s="24">
        <f t="shared" si="18"/>
        <v>0</v>
      </c>
      <c r="Z172">
        <f t="shared" si="17"/>
        <v>0</v>
      </c>
    </row>
    <row r="173" spans="2:26" x14ac:dyDescent="0.25">
      <c r="B173">
        <v>163</v>
      </c>
      <c r="U173">
        <f t="shared" si="13"/>
        <v>1</v>
      </c>
      <c r="V173">
        <f t="shared" si="14"/>
        <v>0</v>
      </c>
      <c r="W173">
        <f t="shared" si="15"/>
        <v>0</v>
      </c>
      <c r="X173">
        <f t="shared" si="16"/>
        <v>0</v>
      </c>
      <c r="Y173" s="24">
        <f t="shared" si="18"/>
        <v>0</v>
      </c>
      <c r="Z173">
        <f t="shared" si="17"/>
        <v>0</v>
      </c>
    </row>
    <row r="174" spans="2:26" x14ac:dyDescent="0.25">
      <c r="B174">
        <v>164</v>
      </c>
      <c r="U174">
        <f t="shared" si="13"/>
        <v>1</v>
      </c>
      <c r="V174">
        <f t="shared" si="14"/>
        <v>0</v>
      </c>
      <c r="W174">
        <f t="shared" si="15"/>
        <v>0</v>
      </c>
      <c r="X174">
        <f t="shared" si="16"/>
        <v>0</v>
      </c>
      <c r="Y174" s="24">
        <f t="shared" si="18"/>
        <v>0</v>
      </c>
      <c r="Z174">
        <f t="shared" si="17"/>
        <v>0</v>
      </c>
    </row>
    <row r="175" spans="2:26" x14ac:dyDescent="0.25">
      <c r="B175">
        <v>165</v>
      </c>
      <c r="U175">
        <f t="shared" si="13"/>
        <v>1</v>
      </c>
      <c r="V175">
        <f t="shared" si="14"/>
        <v>0</v>
      </c>
      <c r="W175">
        <f t="shared" si="15"/>
        <v>0</v>
      </c>
      <c r="X175">
        <f t="shared" si="16"/>
        <v>0</v>
      </c>
      <c r="Y175" s="24">
        <f t="shared" si="18"/>
        <v>0</v>
      </c>
      <c r="Z175">
        <f t="shared" si="17"/>
        <v>0</v>
      </c>
    </row>
    <row r="176" spans="2:26" x14ac:dyDescent="0.25">
      <c r="B176">
        <v>166</v>
      </c>
      <c r="U176">
        <f t="shared" si="13"/>
        <v>1</v>
      </c>
      <c r="V176">
        <f t="shared" si="14"/>
        <v>0</v>
      </c>
      <c r="W176">
        <f t="shared" si="15"/>
        <v>0</v>
      </c>
      <c r="X176">
        <f t="shared" si="16"/>
        <v>0</v>
      </c>
      <c r="Y176" s="24">
        <f t="shared" si="18"/>
        <v>0</v>
      </c>
      <c r="Z176">
        <f t="shared" si="17"/>
        <v>0</v>
      </c>
    </row>
    <row r="177" spans="2:26" x14ac:dyDescent="0.25">
      <c r="B177">
        <v>167</v>
      </c>
      <c r="U177">
        <f t="shared" si="13"/>
        <v>1</v>
      </c>
      <c r="V177">
        <f t="shared" si="14"/>
        <v>0</v>
      </c>
      <c r="W177">
        <f t="shared" si="15"/>
        <v>0</v>
      </c>
      <c r="X177">
        <f t="shared" si="16"/>
        <v>0</v>
      </c>
      <c r="Y177" s="24">
        <f t="shared" si="18"/>
        <v>0</v>
      </c>
      <c r="Z177">
        <f t="shared" si="17"/>
        <v>0</v>
      </c>
    </row>
    <row r="178" spans="2:26" x14ac:dyDescent="0.25">
      <c r="B178">
        <v>168</v>
      </c>
      <c r="U178">
        <f t="shared" si="13"/>
        <v>1</v>
      </c>
      <c r="V178">
        <f t="shared" si="14"/>
        <v>0</v>
      </c>
      <c r="W178">
        <f t="shared" si="15"/>
        <v>0</v>
      </c>
      <c r="X178">
        <f t="shared" si="16"/>
        <v>0</v>
      </c>
      <c r="Y178" s="24">
        <f t="shared" si="18"/>
        <v>0</v>
      </c>
      <c r="Z178">
        <f t="shared" si="17"/>
        <v>0</v>
      </c>
    </row>
    <row r="179" spans="2:26" x14ac:dyDescent="0.25">
      <c r="B179">
        <v>169</v>
      </c>
      <c r="U179">
        <f t="shared" si="13"/>
        <v>1</v>
      </c>
      <c r="V179">
        <f t="shared" si="14"/>
        <v>0</v>
      </c>
      <c r="W179">
        <f t="shared" si="15"/>
        <v>0</v>
      </c>
      <c r="X179">
        <f t="shared" si="16"/>
        <v>0</v>
      </c>
      <c r="Y179" s="24">
        <f t="shared" si="18"/>
        <v>0</v>
      </c>
      <c r="Z179">
        <f t="shared" si="17"/>
        <v>0</v>
      </c>
    </row>
    <row r="180" spans="2:26" x14ac:dyDescent="0.25">
      <c r="B180">
        <v>170</v>
      </c>
      <c r="U180">
        <f t="shared" si="13"/>
        <v>1</v>
      </c>
      <c r="V180">
        <f t="shared" si="14"/>
        <v>0</v>
      </c>
      <c r="W180">
        <f t="shared" si="15"/>
        <v>0</v>
      </c>
      <c r="X180">
        <f t="shared" si="16"/>
        <v>0</v>
      </c>
      <c r="Y180" s="24">
        <f t="shared" si="18"/>
        <v>0</v>
      </c>
      <c r="Z180">
        <f t="shared" si="17"/>
        <v>0</v>
      </c>
    </row>
    <row r="181" spans="2:26" x14ac:dyDescent="0.25">
      <c r="B181">
        <v>171</v>
      </c>
      <c r="U181">
        <f t="shared" si="13"/>
        <v>1</v>
      </c>
      <c r="V181">
        <f t="shared" si="14"/>
        <v>0</v>
      </c>
      <c r="W181">
        <f t="shared" si="15"/>
        <v>0</v>
      </c>
      <c r="X181">
        <f t="shared" si="16"/>
        <v>0</v>
      </c>
      <c r="Y181" s="24">
        <f t="shared" si="18"/>
        <v>0</v>
      </c>
      <c r="Z181">
        <f t="shared" si="17"/>
        <v>0</v>
      </c>
    </row>
    <row r="182" spans="2:26" x14ac:dyDescent="0.25">
      <c r="B182">
        <v>172</v>
      </c>
      <c r="U182">
        <f t="shared" si="13"/>
        <v>1</v>
      </c>
      <c r="V182">
        <f t="shared" si="14"/>
        <v>0</v>
      </c>
      <c r="W182">
        <f t="shared" si="15"/>
        <v>0</v>
      </c>
      <c r="X182">
        <f t="shared" si="16"/>
        <v>0</v>
      </c>
      <c r="Y182" s="24">
        <f t="shared" si="18"/>
        <v>0</v>
      </c>
      <c r="Z182">
        <f t="shared" si="17"/>
        <v>0</v>
      </c>
    </row>
    <row r="183" spans="2:26" x14ac:dyDescent="0.25">
      <c r="B183">
        <v>173</v>
      </c>
      <c r="U183">
        <f t="shared" si="13"/>
        <v>1</v>
      </c>
      <c r="V183">
        <f t="shared" si="14"/>
        <v>0</v>
      </c>
      <c r="W183">
        <f t="shared" si="15"/>
        <v>0</v>
      </c>
      <c r="X183">
        <f t="shared" si="16"/>
        <v>0</v>
      </c>
      <c r="Y183" s="24">
        <f t="shared" si="18"/>
        <v>0</v>
      </c>
      <c r="Z183">
        <f t="shared" si="17"/>
        <v>0</v>
      </c>
    </row>
    <row r="184" spans="2:26" x14ac:dyDescent="0.25">
      <c r="B184">
        <v>174</v>
      </c>
      <c r="U184">
        <f t="shared" si="13"/>
        <v>1</v>
      </c>
      <c r="V184">
        <f t="shared" si="14"/>
        <v>0</v>
      </c>
      <c r="W184">
        <f t="shared" si="15"/>
        <v>0</v>
      </c>
      <c r="X184">
        <f t="shared" si="16"/>
        <v>0</v>
      </c>
      <c r="Y184" s="24">
        <f t="shared" si="18"/>
        <v>0</v>
      </c>
      <c r="Z184">
        <f t="shared" si="17"/>
        <v>0</v>
      </c>
    </row>
    <row r="185" spans="2:26" x14ac:dyDescent="0.25">
      <c r="B185">
        <v>175</v>
      </c>
      <c r="U185">
        <f t="shared" si="13"/>
        <v>1</v>
      </c>
      <c r="V185">
        <f t="shared" si="14"/>
        <v>0</v>
      </c>
      <c r="W185">
        <f t="shared" si="15"/>
        <v>0</v>
      </c>
      <c r="X185">
        <f t="shared" si="16"/>
        <v>0</v>
      </c>
      <c r="Y185" s="24">
        <f t="shared" si="18"/>
        <v>0</v>
      </c>
      <c r="Z185">
        <f t="shared" si="17"/>
        <v>0</v>
      </c>
    </row>
    <row r="186" spans="2:26" x14ac:dyDescent="0.25">
      <c r="B186">
        <v>176</v>
      </c>
      <c r="U186">
        <f t="shared" si="13"/>
        <v>1</v>
      </c>
      <c r="V186">
        <f t="shared" si="14"/>
        <v>0</v>
      </c>
      <c r="W186">
        <f t="shared" si="15"/>
        <v>0</v>
      </c>
      <c r="X186">
        <f t="shared" si="16"/>
        <v>0</v>
      </c>
      <c r="Y186" s="24">
        <f t="shared" si="18"/>
        <v>0</v>
      </c>
      <c r="Z186">
        <f t="shared" si="17"/>
        <v>0</v>
      </c>
    </row>
    <row r="187" spans="2:26" x14ac:dyDescent="0.25">
      <c r="B187">
        <v>177</v>
      </c>
      <c r="U187">
        <f t="shared" si="13"/>
        <v>1</v>
      </c>
      <c r="V187">
        <f t="shared" si="14"/>
        <v>0</v>
      </c>
      <c r="W187">
        <f t="shared" si="15"/>
        <v>0</v>
      </c>
      <c r="X187">
        <f t="shared" si="16"/>
        <v>0</v>
      </c>
      <c r="Y187" s="24">
        <f t="shared" si="18"/>
        <v>0</v>
      </c>
      <c r="Z187">
        <f t="shared" si="17"/>
        <v>0</v>
      </c>
    </row>
    <row r="188" spans="2:26" x14ac:dyDescent="0.25">
      <c r="B188">
        <v>178</v>
      </c>
      <c r="U188">
        <f t="shared" si="13"/>
        <v>1</v>
      </c>
      <c r="V188">
        <f t="shared" si="14"/>
        <v>0</v>
      </c>
      <c r="W188">
        <f t="shared" si="15"/>
        <v>0</v>
      </c>
      <c r="X188">
        <f t="shared" si="16"/>
        <v>0</v>
      </c>
      <c r="Y188" s="24">
        <f t="shared" si="18"/>
        <v>0</v>
      </c>
      <c r="Z188">
        <f t="shared" si="17"/>
        <v>0</v>
      </c>
    </row>
    <row r="189" spans="2:26" x14ac:dyDescent="0.25">
      <c r="B189">
        <v>179</v>
      </c>
      <c r="U189">
        <f t="shared" si="13"/>
        <v>1</v>
      </c>
      <c r="V189">
        <f t="shared" si="14"/>
        <v>0</v>
      </c>
      <c r="W189">
        <f t="shared" si="15"/>
        <v>0</v>
      </c>
      <c r="X189">
        <f t="shared" si="16"/>
        <v>0</v>
      </c>
      <c r="Y189" s="24">
        <f t="shared" si="18"/>
        <v>0</v>
      </c>
      <c r="Z189">
        <f t="shared" si="17"/>
        <v>0</v>
      </c>
    </row>
    <row r="190" spans="2:26" x14ac:dyDescent="0.25">
      <c r="B190">
        <v>180</v>
      </c>
      <c r="U190">
        <f t="shared" si="13"/>
        <v>1</v>
      </c>
      <c r="V190">
        <f t="shared" si="14"/>
        <v>0</v>
      </c>
      <c r="W190">
        <f t="shared" si="15"/>
        <v>0</v>
      </c>
      <c r="X190">
        <f t="shared" si="16"/>
        <v>0</v>
      </c>
      <c r="Y190" s="24">
        <f t="shared" si="18"/>
        <v>0</v>
      </c>
      <c r="Z190">
        <f t="shared" si="17"/>
        <v>0</v>
      </c>
    </row>
    <row r="191" spans="2:26" x14ac:dyDescent="0.25">
      <c r="B191">
        <v>181</v>
      </c>
      <c r="U191">
        <f t="shared" si="13"/>
        <v>1</v>
      </c>
      <c r="V191">
        <f t="shared" si="14"/>
        <v>0</v>
      </c>
      <c r="W191">
        <f t="shared" si="15"/>
        <v>0</v>
      </c>
      <c r="X191">
        <f t="shared" si="16"/>
        <v>0</v>
      </c>
      <c r="Y191" s="24">
        <f t="shared" si="18"/>
        <v>0</v>
      </c>
      <c r="Z191">
        <f t="shared" si="17"/>
        <v>0</v>
      </c>
    </row>
    <row r="192" spans="2:26" x14ac:dyDescent="0.25">
      <c r="B192">
        <v>182</v>
      </c>
      <c r="U192">
        <f t="shared" si="13"/>
        <v>1</v>
      </c>
      <c r="V192">
        <f t="shared" si="14"/>
        <v>0</v>
      </c>
      <c r="W192">
        <f t="shared" si="15"/>
        <v>0</v>
      </c>
      <c r="X192">
        <f t="shared" si="16"/>
        <v>0</v>
      </c>
      <c r="Y192" s="24">
        <f t="shared" si="18"/>
        <v>0</v>
      </c>
      <c r="Z192">
        <f t="shared" si="17"/>
        <v>0</v>
      </c>
    </row>
    <row r="193" spans="2:26" x14ac:dyDescent="0.25">
      <c r="B193">
        <v>183</v>
      </c>
      <c r="U193">
        <f t="shared" si="13"/>
        <v>1</v>
      </c>
      <c r="V193">
        <f t="shared" si="14"/>
        <v>0</v>
      </c>
      <c r="W193">
        <f t="shared" si="15"/>
        <v>0</v>
      </c>
      <c r="X193">
        <f t="shared" si="16"/>
        <v>0</v>
      </c>
      <c r="Y193" s="24">
        <f t="shared" si="18"/>
        <v>0</v>
      </c>
      <c r="Z193">
        <f t="shared" si="17"/>
        <v>0</v>
      </c>
    </row>
    <row r="194" spans="2:26" x14ac:dyDescent="0.25">
      <c r="B194">
        <v>184</v>
      </c>
      <c r="U194">
        <f t="shared" si="13"/>
        <v>1</v>
      </c>
      <c r="V194">
        <f t="shared" si="14"/>
        <v>0</v>
      </c>
      <c r="W194">
        <f t="shared" si="15"/>
        <v>0</v>
      </c>
      <c r="X194">
        <f t="shared" si="16"/>
        <v>0</v>
      </c>
      <c r="Y194" s="24">
        <f t="shared" si="18"/>
        <v>0</v>
      </c>
      <c r="Z194">
        <f t="shared" si="17"/>
        <v>0</v>
      </c>
    </row>
    <row r="195" spans="2:26" x14ac:dyDescent="0.25">
      <c r="B195">
        <v>185</v>
      </c>
      <c r="U195">
        <f t="shared" si="13"/>
        <v>1</v>
      </c>
      <c r="V195">
        <f t="shared" si="14"/>
        <v>0</v>
      </c>
      <c r="W195">
        <f t="shared" si="15"/>
        <v>0</v>
      </c>
      <c r="X195">
        <f t="shared" si="16"/>
        <v>0</v>
      </c>
      <c r="Y195" s="24">
        <f t="shared" si="18"/>
        <v>0</v>
      </c>
      <c r="Z195">
        <f t="shared" si="17"/>
        <v>0</v>
      </c>
    </row>
    <row r="196" spans="2:26" x14ac:dyDescent="0.25">
      <c r="B196">
        <v>186</v>
      </c>
      <c r="U196">
        <f t="shared" si="13"/>
        <v>1</v>
      </c>
      <c r="V196">
        <f t="shared" si="14"/>
        <v>0</v>
      </c>
      <c r="W196">
        <f t="shared" si="15"/>
        <v>0</v>
      </c>
      <c r="X196">
        <f t="shared" si="16"/>
        <v>0</v>
      </c>
      <c r="Y196" s="24">
        <f t="shared" si="18"/>
        <v>0</v>
      </c>
      <c r="Z196">
        <f t="shared" si="17"/>
        <v>0</v>
      </c>
    </row>
    <row r="197" spans="2:26" x14ac:dyDescent="0.25">
      <c r="B197">
        <v>187</v>
      </c>
      <c r="U197">
        <f t="shared" si="13"/>
        <v>1</v>
      </c>
      <c r="V197">
        <f t="shared" si="14"/>
        <v>0</v>
      </c>
      <c r="W197">
        <f t="shared" si="15"/>
        <v>0</v>
      </c>
      <c r="X197">
        <f t="shared" si="16"/>
        <v>0</v>
      </c>
      <c r="Y197" s="24">
        <f t="shared" si="18"/>
        <v>0</v>
      </c>
      <c r="Z197">
        <f t="shared" si="17"/>
        <v>0</v>
      </c>
    </row>
    <row r="198" spans="2:26" x14ac:dyDescent="0.25">
      <c r="B198">
        <v>188</v>
      </c>
      <c r="U198">
        <f t="shared" si="13"/>
        <v>1</v>
      </c>
      <c r="V198">
        <f t="shared" si="14"/>
        <v>0</v>
      </c>
      <c r="W198">
        <f t="shared" si="15"/>
        <v>0</v>
      </c>
      <c r="X198">
        <f t="shared" si="16"/>
        <v>0</v>
      </c>
      <c r="Y198" s="24">
        <f t="shared" si="18"/>
        <v>0</v>
      </c>
      <c r="Z198">
        <f t="shared" si="17"/>
        <v>0</v>
      </c>
    </row>
    <row r="199" spans="2:26" x14ac:dyDescent="0.25">
      <c r="B199">
        <v>189</v>
      </c>
      <c r="U199">
        <f t="shared" si="13"/>
        <v>1</v>
      </c>
      <c r="V199">
        <f t="shared" si="14"/>
        <v>0</v>
      </c>
      <c r="W199">
        <f t="shared" si="15"/>
        <v>0</v>
      </c>
      <c r="X199">
        <f t="shared" si="16"/>
        <v>0</v>
      </c>
      <c r="Y199" s="24">
        <f t="shared" si="18"/>
        <v>0</v>
      </c>
      <c r="Z199">
        <f t="shared" si="17"/>
        <v>0</v>
      </c>
    </row>
    <row r="200" spans="2:26" x14ac:dyDescent="0.25">
      <c r="B200">
        <v>190</v>
      </c>
      <c r="U200">
        <f t="shared" si="13"/>
        <v>1</v>
      </c>
      <c r="V200">
        <f t="shared" si="14"/>
        <v>0</v>
      </c>
      <c r="W200">
        <f t="shared" si="15"/>
        <v>0</v>
      </c>
      <c r="X200">
        <f t="shared" si="16"/>
        <v>0</v>
      </c>
      <c r="Y200" s="24">
        <f t="shared" si="18"/>
        <v>0</v>
      </c>
      <c r="Z200">
        <f t="shared" si="17"/>
        <v>0</v>
      </c>
    </row>
    <row r="201" spans="2:26" x14ac:dyDescent="0.25">
      <c r="B201">
        <v>191</v>
      </c>
      <c r="U201">
        <f t="shared" si="13"/>
        <v>1</v>
      </c>
      <c r="V201">
        <f t="shared" si="14"/>
        <v>0</v>
      </c>
      <c r="W201">
        <f t="shared" si="15"/>
        <v>0</v>
      </c>
      <c r="X201">
        <f t="shared" si="16"/>
        <v>0</v>
      </c>
      <c r="Y201" s="24">
        <f t="shared" si="18"/>
        <v>0</v>
      </c>
      <c r="Z201">
        <f t="shared" si="17"/>
        <v>0</v>
      </c>
    </row>
    <row r="202" spans="2:26" x14ac:dyDescent="0.25">
      <c r="B202">
        <v>192</v>
      </c>
      <c r="U202">
        <f t="shared" si="13"/>
        <v>1</v>
      </c>
      <c r="V202">
        <f t="shared" si="14"/>
        <v>0</v>
      </c>
      <c r="W202">
        <f t="shared" si="15"/>
        <v>0</v>
      </c>
      <c r="X202">
        <f t="shared" si="16"/>
        <v>0</v>
      </c>
      <c r="Y202" s="24">
        <f t="shared" si="18"/>
        <v>0</v>
      </c>
      <c r="Z202">
        <f t="shared" si="17"/>
        <v>0</v>
      </c>
    </row>
    <row r="203" spans="2:26" x14ac:dyDescent="0.25">
      <c r="B203">
        <v>193</v>
      </c>
      <c r="U203">
        <f t="shared" ref="U203:U266" si="19">IF(D203&lt;$G$10,1,0)</f>
        <v>1</v>
      </c>
      <c r="V203">
        <f t="shared" ref="V203:V266" si="20">IF(D203=0,0,U203)</f>
        <v>0</v>
      </c>
      <c r="W203">
        <f t="shared" ref="W203:W266" si="21">IF(D203&gt;$G$10,1,0)</f>
        <v>0</v>
      </c>
      <c r="X203">
        <f t="shared" ref="X203:X266" si="22">IF(W203=1,1,0)</f>
        <v>0</v>
      </c>
      <c r="Y203" s="24">
        <f t="shared" si="18"/>
        <v>0</v>
      </c>
      <c r="Z203">
        <f t="shared" si="17"/>
        <v>0</v>
      </c>
    </row>
    <row r="204" spans="2:26" x14ac:dyDescent="0.25">
      <c r="B204">
        <v>194</v>
      </c>
      <c r="U204">
        <f t="shared" si="19"/>
        <v>1</v>
      </c>
      <c r="V204">
        <f t="shared" si="20"/>
        <v>0</v>
      </c>
      <c r="W204">
        <f t="shared" si="21"/>
        <v>0</v>
      </c>
      <c r="X204">
        <f t="shared" si="22"/>
        <v>0</v>
      </c>
      <c r="Y204" s="24">
        <f t="shared" si="18"/>
        <v>0</v>
      </c>
      <c r="Z204">
        <f t="shared" ref="Z204:Z267" si="23">IF(Y204=Y203,0,1)</f>
        <v>0</v>
      </c>
    </row>
    <row r="205" spans="2:26" x14ac:dyDescent="0.25">
      <c r="B205">
        <v>195</v>
      </c>
      <c r="U205">
        <f t="shared" si="19"/>
        <v>1</v>
      </c>
      <c r="V205">
        <f t="shared" si="20"/>
        <v>0</v>
      </c>
      <c r="W205">
        <f t="shared" si="21"/>
        <v>0</v>
      </c>
      <c r="X205">
        <f t="shared" si="22"/>
        <v>0</v>
      </c>
      <c r="Y205" s="24">
        <f t="shared" si="18"/>
        <v>0</v>
      </c>
      <c r="Z205">
        <f t="shared" si="23"/>
        <v>0</v>
      </c>
    </row>
    <row r="206" spans="2:26" x14ac:dyDescent="0.25">
      <c r="B206">
        <v>196</v>
      </c>
      <c r="U206">
        <f t="shared" si="19"/>
        <v>1</v>
      </c>
      <c r="V206">
        <f t="shared" si="20"/>
        <v>0</v>
      </c>
      <c r="W206">
        <f t="shared" si="21"/>
        <v>0</v>
      </c>
      <c r="X206">
        <f t="shared" si="22"/>
        <v>0</v>
      </c>
      <c r="Y206" s="24">
        <f t="shared" si="18"/>
        <v>0</v>
      </c>
      <c r="Z206">
        <f t="shared" si="23"/>
        <v>0</v>
      </c>
    </row>
    <row r="207" spans="2:26" x14ac:dyDescent="0.25">
      <c r="B207">
        <v>197</v>
      </c>
      <c r="U207">
        <f t="shared" si="19"/>
        <v>1</v>
      </c>
      <c r="V207">
        <f t="shared" si="20"/>
        <v>0</v>
      </c>
      <c r="W207">
        <f t="shared" si="21"/>
        <v>0</v>
      </c>
      <c r="X207">
        <f t="shared" si="22"/>
        <v>0</v>
      </c>
      <c r="Y207" s="24">
        <f t="shared" si="18"/>
        <v>0</v>
      </c>
      <c r="Z207">
        <f t="shared" si="23"/>
        <v>0</v>
      </c>
    </row>
    <row r="208" spans="2:26" x14ac:dyDescent="0.25">
      <c r="B208">
        <v>198</v>
      </c>
      <c r="U208">
        <f t="shared" si="19"/>
        <v>1</v>
      </c>
      <c r="V208">
        <f t="shared" si="20"/>
        <v>0</v>
      </c>
      <c r="W208">
        <f t="shared" si="21"/>
        <v>0</v>
      </c>
      <c r="X208">
        <f t="shared" si="22"/>
        <v>0</v>
      </c>
      <c r="Y208" s="24">
        <f t="shared" si="18"/>
        <v>0</v>
      </c>
      <c r="Z208">
        <f t="shared" si="23"/>
        <v>0</v>
      </c>
    </row>
    <row r="209" spans="2:26" x14ac:dyDescent="0.25">
      <c r="B209">
        <v>199</v>
      </c>
      <c r="U209">
        <f t="shared" si="19"/>
        <v>1</v>
      </c>
      <c r="V209">
        <f t="shared" si="20"/>
        <v>0</v>
      </c>
      <c r="W209">
        <f t="shared" si="21"/>
        <v>0</v>
      </c>
      <c r="X209">
        <f t="shared" si="22"/>
        <v>0</v>
      </c>
      <c r="Y209" s="24">
        <f t="shared" si="18"/>
        <v>0</v>
      </c>
      <c r="Z209">
        <f t="shared" si="23"/>
        <v>0</v>
      </c>
    </row>
    <row r="210" spans="2:26" x14ac:dyDescent="0.25">
      <c r="B210">
        <v>200</v>
      </c>
      <c r="U210">
        <f t="shared" si="19"/>
        <v>1</v>
      </c>
      <c r="V210">
        <f t="shared" si="20"/>
        <v>0</v>
      </c>
      <c r="W210">
        <f t="shared" si="21"/>
        <v>0</v>
      </c>
      <c r="X210">
        <f t="shared" si="22"/>
        <v>0</v>
      </c>
      <c r="Y210" s="24">
        <f t="shared" si="18"/>
        <v>0</v>
      </c>
      <c r="Z210">
        <f t="shared" si="23"/>
        <v>0</v>
      </c>
    </row>
    <row r="211" spans="2:26" x14ac:dyDescent="0.25">
      <c r="B211">
        <v>201</v>
      </c>
      <c r="U211">
        <f t="shared" si="19"/>
        <v>1</v>
      </c>
      <c r="V211">
        <f t="shared" si="20"/>
        <v>0</v>
      </c>
      <c r="W211">
        <f t="shared" si="21"/>
        <v>0</v>
      </c>
      <c r="X211">
        <f t="shared" si="22"/>
        <v>0</v>
      </c>
      <c r="Y211" s="24">
        <f t="shared" si="18"/>
        <v>0</v>
      </c>
      <c r="Z211">
        <f t="shared" si="23"/>
        <v>0</v>
      </c>
    </row>
    <row r="212" spans="2:26" x14ac:dyDescent="0.25">
      <c r="B212">
        <v>202</v>
      </c>
      <c r="U212">
        <f t="shared" si="19"/>
        <v>1</v>
      </c>
      <c r="V212">
        <f t="shared" si="20"/>
        <v>0</v>
      </c>
      <c r="W212">
        <f t="shared" si="21"/>
        <v>0</v>
      </c>
      <c r="X212">
        <f t="shared" si="22"/>
        <v>0</v>
      </c>
      <c r="Y212" s="24">
        <f t="shared" si="18"/>
        <v>0</v>
      </c>
      <c r="Z212">
        <f t="shared" si="23"/>
        <v>0</v>
      </c>
    </row>
    <row r="213" spans="2:26" x14ac:dyDescent="0.25">
      <c r="B213">
        <v>203</v>
      </c>
      <c r="U213">
        <f t="shared" si="19"/>
        <v>1</v>
      </c>
      <c r="V213">
        <f t="shared" si="20"/>
        <v>0</v>
      </c>
      <c r="W213">
        <f t="shared" si="21"/>
        <v>0</v>
      </c>
      <c r="X213">
        <f t="shared" si="22"/>
        <v>0</v>
      </c>
      <c r="Y213" s="24">
        <f t="shared" si="18"/>
        <v>0</v>
      </c>
      <c r="Z213">
        <f t="shared" si="23"/>
        <v>0</v>
      </c>
    </row>
    <row r="214" spans="2:26" x14ac:dyDescent="0.25">
      <c r="B214">
        <v>204</v>
      </c>
      <c r="U214">
        <f t="shared" si="19"/>
        <v>1</v>
      </c>
      <c r="V214">
        <f t="shared" si="20"/>
        <v>0</v>
      </c>
      <c r="W214">
        <f t="shared" si="21"/>
        <v>0</v>
      </c>
      <c r="X214">
        <f t="shared" si="22"/>
        <v>0</v>
      </c>
      <c r="Y214" s="24">
        <f t="shared" ref="Y214:Y277" si="24">SUM(V214:X214)</f>
        <v>0</v>
      </c>
      <c r="Z214">
        <f t="shared" si="23"/>
        <v>0</v>
      </c>
    </row>
    <row r="215" spans="2:26" x14ac:dyDescent="0.25">
      <c r="B215">
        <v>205</v>
      </c>
      <c r="U215">
        <f t="shared" si="19"/>
        <v>1</v>
      </c>
      <c r="V215">
        <f t="shared" si="20"/>
        <v>0</v>
      </c>
      <c r="W215">
        <f t="shared" si="21"/>
        <v>0</v>
      </c>
      <c r="X215">
        <f t="shared" si="22"/>
        <v>0</v>
      </c>
      <c r="Y215" s="24">
        <f t="shared" si="24"/>
        <v>0</v>
      </c>
      <c r="Z215">
        <f t="shared" si="23"/>
        <v>0</v>
      </c>
    </row>
    <row r="216" spans="2:26" x14ac:dyDescent="0.25">
      <c r="B216">
        <v>206</v>
      </c>
      <c r="U216">
        <f t="shared" si="19"/>
        <v>1</v>
      </c>
      <c r="V216">
        <f t="shared" si="20"/>
        <v>0</v>
      </c>
      <c r="W216">
        <f t="shared" si="21"/>
        <v>0</v>
      </c>
      <c r="X216">
        <f t="shared" si="22"/>
        <v>0</v>
      </c>
      <c r="Y216" s="24">
        <f t="shared" si="24"/>
        <v>0</v>
      </c>
      <c r="Z216">
        <f t="shared" si="23"/>
        <v>0</v>
      </c>
    </row>
    <row r="217" spans="2:26" x14ac:dyDescent="0.25">
      <c r="B217">
        <v>207</v>
      </c>
      <c r="U217">
        <f t="shared" si="19"/>
        <v>1</v>
      </c>
      <c r="V217">
        <f t="shared" si="20"/>
        <v>0</v>
      </c>
      <c r="W217">
        <f t="shared" si="21"/>
        <v>0</v>
      </c>
      <c r="X217">
        <f t="shared" si="22"/>
        <v>0</v>
      </c>
      <c r="Y217" s="24">
        <f t="shared" si="24"/>
        <v>0</v>
      </c>
      <c r="Z217">
        <f t="shared" si="23"/>
        <v>0</v>
      </c>
    </row>
    <row r="218" spans="2:26" x14ac:dyDescent="0.25">
      <c r="B218">
        <v>208</v>
      </c>
      <c r="U218">
        <f t="shared" si="19"/>
        <v>1</v>
      </c>
      <c r="V218">
        <f t="shared" si="20"/>
        <v>0</v>
      </c>
      <c r="W218">
        <f t="shared" si="21"/>
        <v>0</v>
      </c>
      <c r="X218">
        <f t="shared" si="22"/>
        <v>0</v>
      </c>
      <c r="Y218" s="24">
        <f t="shared" si="24"/>
        <v>0</v>
      </c>
      <c r="Z218">
        <f t="shared" si="23"/>
        <v>0</v>
      </c>
    </row>
    <row r="219" spans="2:26" x14ac:dyDescent="0.25">
      <c r="B219">
        <v>209</v>
      </c>
      <c r="U219">
        <f t="shared" si="19"/>
        <v>1</v>
      </c>
      <c r="V219">
        <f t="shared" si="20"/>
        <v>0</v>
      </c>
      <c r="W219">
        <f t="shared" si="21"/>
        <v>0</v>
      </c>
      <c r="X219">
        <f t="shared" si="22"/>
        <v>0</v>
      </c>
      <c r="Y219" s="24">
        <f t="shared" si="24"/>
        <v>0</v>
      </c>
      <c r="Z219">
        <f t="shared" si="23"/>
        <v>0</v>
      </c>
    </row>
    <row r="220" spans="2:26" x14ac:dyDescent="0.25">
      <c r="B220">
        <v>210</v>
      </c>
      <c r="U220">
        <f t="shared" si="19"/>
        <v>1</v>
      </c>
      <c r="V220">
        <f t="shared" si="20"/>
        <v>0</v>
      </c>
      <c r="W220">
        <f t="shared" si="21"/>
        <v>0</v>
      </c>
      <c r="X220">
        <f t="shared" si="22"/>
        <v>0</v>
      </c>
      <c r="Y220" s="24">
        <f t="shared" si="24"/>
        <v>0</v>
      </c>
      <c r="Z220">
        <f t="shared" si="23"/>
        <v>0</v>
      </c>
    </row>
    <row r="221" spans="2:26" x14ac:dyDescent="0.25">
      <c r="B221">
        <v>211</v>
      </c>
      <c r="U221">
        <f t="shared" si="19"/>
        <v>1</v>
      </c>
      <c r="V221">
        <f t="shared" si="20"/>
        <v>0</v>
      </c>
      <c r="W221">
        <f t="shared" si="21"/>
        <v>0</v>
      </c>
      <c r="X221">
        <f t="shared" si="22"/>
        <v>0</v>
      </c>
      <c r="Y221" s="24">
        <f t="shared" si="24"/>
        <v>0</v>
      </c>
      <c r="Z221">
        <f t="shared" si="23"/>
        <v>0</v>
      </c>
    </row>
    <row r="222" spans="2:26" x14ac:dyDescent="0.25">
      <c r="B222">
        <v>212</v>
      </c>
      <c r="U222">
        <f t="shared" si="19"/>
        <v>1</v>
      </c>
      <c r="V222">
        <f t="shared" si="20"/>
        <v>0</v>
      </c>
      <c r="W222">
        <f t="shared" si="21"/>
        <v>0</v>
      </c>
      <c r="X222">
        <f t="shared" si="22"/>
        <v>0</v>
      </c>
      <c r="Y222" s="24">
        <f t="shared" si="24"/>
        <v>0</v>
      </c>
      <c r="Z222">
        <f t="shared" si="23"/>
        <v>0</v>
      </c>
    </row>
    <row r="223" spans="2:26" x14ac:dyDescent="0.25">
      <c r="B223">
        <v>213</v>
      </c>
      <c r="U223">
        <f t="shared" si="19"/>
        <v>1</v>
      </c>
      <c r="V223">
        <f t="shared" si="20"/>
        <v>0</v>
      </c>
      <c r="W223">
        <f t="shared" si="21"/>
        <v>0</v>
      </c>
      <c r="X223">
        <f t="shared" si="22"/>
        <v>0</v>
      </c>
      <c r="Y223" s="24">
        <f t="shared" si="24"/>
        <v>0</v>
      </c>
      <c r="Z223">
        <f t="shared" si="23"/>
        <v>0</v>
      </c>
    </row>
    <row r="224" spans="2:26" x14ac:dyDescent="0.25">
      <c r="B224">
        <v>214</v>
      </c>
      <c r="U224">
        <f t="shared" si="19"/>
        <v>1</v>
      </c>
      <c r="V224">
        <f t="shared" si="20"/>
        <v>0</v>
      </c>
      <c r="W224">
        <f t="shared" si="21"/>
        <v>0</v>
      </c>
      <c r="X224">
        <f t="shared" si="22"/>
        <v>0</v>
      </c>
      <c r="Y224" s="24">
        <f t="shared" si="24"/>
        <v>0</v>
      </c>
      <c r="Z224">
        <f t="shared" si="23"/>
        <v>0</v>
      </c>
    </row>
    <row r="225" spans="2:26" x14ac:dyDescent="0.25">
      <c r="B225">
        <v>215</v>
      </c>
      <c r="U225">
        <f t="shared" si="19"/>
        <v>1</v>
      </c>
      <c r="V225">
        <f t="shared" si="20"/>
        <v>0</v>
      </c>
      <c r="W225">
        <f t="shared" si="21"/>
        <v>0</v>
      </c>
      <c r="X225">
        <f t="shared" si="22"/>
        <v>0</v>
      </c>
      <c r="Y225" s="24">
        <f t="shared" si="24"/>
        <v>0</v>
      </c>
      <c r="Z225">
        <f t="shared" si="23"/>
        <v>0</v>
      </c>
    </row>
    <row r="226" spans="2:26" x14ac:dyDescent="0.25">
      <c r="B226">
        <v>216</v>
      </c>
      <c r="U226">
        <f t="shared" si="19"/>
        <v>1</v>
      </c>
      <c r="V226">
        <f t="shared" si="20"/>
        <v>0</v>
      </c>
      <c r="W226">
        <f t="shared" si="21"/>
        <v>0</v>
      </c>
      <c r="X226">
        <f t="shared" si="22"/>
        <v>0</v>
      </c>
      <c r="Y226" s="24">
        <f t="shared" si="24"/>
        <v>0</v>
      </c>
      <c r="Z226">
        <f t="shared" si="23"/>
        <v>0</v>
      </c>
    </row>
    <row r="227" spans="2:26" x14ac:dyDescent="0.25">
      <c r="B227">
        <v>217</v>
      </c>
      <c r="U227">
        <f t="shared" si="19"/>
        <v>1</v>
      </c>
      <c r="V227">
        <f t="shared" si="20"/>
        <v>0</v>
      </c>
      <c r="W227">
        <f t="shared" si="21"/>
        <v>0</v>
      </c>
      <c r="X227">
        <f t="shared" si="22"/>
        <v>0</v>
      </c>
      <c r="Y227" s="24">
        <f t="shared" si="24"/>
        <v>0</v>
      </c>
      <c r="Z227">
        <f t="shared" si="23"/>
        <v>0</v>
      </c>
    </row>
    <row r="228" spans="2:26" x14ac:dyDescent="0.25">
      <c r="B228">
        <v>218</v>
      </c>
      <c r="U228">
        <f t="shared" si="19"/>
        <v>1</v>
      </c>
      <c r="V228">
        <f t="shared" si="20"/>
        <v>0</v>
      </c>
      <c r="W228">
        <f t="shared" si="21"/>
        <v>0</v>
      </c>
      <c r="X228">
        <f t="shared" si="22"/>
        <v>0</v>
      </c>
      <c r="Y228" s="24">
        <f t="shared" si="24"/>
        <v>0</v>
      </c>
      <c r="Z228">
        <f t="shared" si="23"/>
        <v>0</v>
      </c>
    </row>
    <row r="229" spans="2:26" x14ac:dyDescent="0.25">
      <c r="B229">
        <v>219</v>
      </c>
      <c r="U229">
        <f t="shared" si="19"/>
        <v>1</v>
      </c>
      <c r="V229">
        <f t="shared" si="20"/>
        <v>0</v>
      </c>
      <c r="W229">
        <f t="shared" si="21"/>
        <v>0</v>
      </c>
      <c r="X229">
        <f t="shared" si="22"/>
        <v>0</v>
      </c>
      <c r="Y229" s="24">
        <f t="shared" si="24"/>
        <v>0</v>
      </c>
      <c r="Z229">
        <f t="shared" si="23"/>
        <v>0</v>
      </c>
    </row>
    <row r="230" spans="2:26" x14ac:dyDescent="0.25">
      <c r="B230">
        <v>220</v>
      </c>
      <c r="U230">
        <f t="shared" si="19"/>
        <v>1</v>
      </c>
      <c r="V230">
        <f t="shared" si="20"/>
        <v>0</v>
      </c>
      <c r="W230">
        <f t="shared" si="21"/>
        <v>0</v>
      </c>
      <c r="X230">
        <f t="shared" si="22"/>
        <v>0</v>
      </c>
      <c r="Y230" s="24">
        <f t="shared" si="24"/>
        <v>0</v>
      </c>
      <c r="Z230">
        <f t="shared" si="23"/>
        <v>0</v>
      </c>
    </row>
    <row r="231" spans="2:26" x14ac:dyDescent="0.25">
      <c r="B231">
        <v>221</v>
      </c>
      <c r="U231">
        <f t="shared" si="19"/>
        <v>1</v>
      </c>
      <c r="V231">
        <f t="shared" si="20"/>
        <v>0</v>
      </c>
      <c r="W231">
        <f t="shared" si="21"/>
        <v>0</v>
      </c>
      <c r="X231">
        <f t="shared" si="22"/>
        <v>0</v>
      </c>
      <c r="Y231" s="24">
        <f t="shared" si="24"/>
        <v>0</v>
      </c>
      <c r="Z231">
        <f t="shared" si="23"/>
        <v>0</v>
      </c>
    </row>
    <row r="232" spans="2:26" x14ac:dyDescent="0.25">
      <c r="B232">
        <v>222</v>
      </c>
      <c r="U232">
        <f t="shared" si="19"/>
        <v>1</v>
      </c>
      <c r="V232">
        <f t="shared" si="20"/>
        <v>0</v>
      </c>
      <c r="W232">
        <f t="shared" si="21"/>
        <v>0</v>
      </c>
      <c r="X232">
        <f t="shared" si="22"/>
        <v>0</v>
      </c>
      <c r="Y232" s="24">
        <f t="shared" si="24"/>
        <v>0</v>
      </c>
      <c r="Z232">
        <f t="shared" si="23"/>
        <v>0</v>
      </c>
    </row>
    <row r="233" spans="2:26" x14ac:dyDescent="0.25">
      <c r="B233">
        <v>223</v>
      </c>
      <c r="U233">
        <f t="shared" si="19"/>
        <v>1</v>
      </c>
      <c r="V233">
        <f t="shared" si="20"/>
        <v>0</v>
      </c>
      <c r="W233">
        <f t="shared" si="21"/>
        <v>0</v>
      </c>
      <c r="X233">
        <f t="shared" si="22"/>
        <v>0</v>
      </c>
      <c r="Y233" s="24">
        <f t="shared" si="24"/>
        <v>0</v>
      </c>
      <c r="Z233">
        <f t="shared" si="23"/>
        <v>0</v>
      </c>
    </row>
    <row r="234" spans="2:26" x14ac:dyDescent="0.25">
      <c r="B234">
        <v>224</v>
      </c>
      <c r="U234">
        <f t="shared" si="19"/>
        <v>1</v>
      </c>
      <c r="V234">
        <f t="shared" si="20"/>
        <v>0</v>
      </c>
      <c r="W234">
        <f t="shared" si="21"/>
        <v>0</v>
      </c>
      <c r="X234">
        <f t="shared" si="22"/>
        <v>0</v>
      </c>
      <c r="Y234" s="24">
        <f t="shared" si="24"/>
        <v>0</v>
      </c>
      <c r="Z234">
        <f t="shared" si="23"/>
        <v>0</v>
      </c>
    </row>
    <row r="235" spans="2:26" x14ac:dyDescent="0.25">
      <c r="B235">
        <v>225</v>
      </c>
      <c r="U235">
        <f t="shared" si="19"/>
        <v>1</v>
      </c>
      <c r="V235">
        <f t="shared" si="20"/>
        <v>0</v>
      </c>
      <c r="W235">
        <f t="shared" si="21"/>
        <v>0</v>
      </c>
      <c r="X235">
        <f t="shared" si="22"/>
        <v>0</v>
      </c>
      <c r="Y235" s="24">
        <f t="shared" si="24"/>
        <v>0</v>
      </c>
      <c r="Z235">
        <f t="shared" si="23"/>
        <v>0</v>
      </c>
    </row>
    <row r="236" spans="2:26" x14ac:dyDescent="0.25">
      <c r="B236">
        <v>226</v>
      </c>
      <c r="U236">
        <f t="shared" si="19"/>
        <v>1</v>
      </c>
      <c r="V236">
        <f t="shared" si="20"/>
        <v>0</v>
      </c>
      <c r="W236">
        <f t="shared" si="21"/>
        <v>0</v>
      </c>
      <c r="X236">
        <f t="shared" si="22"/>
        <v>0</v>
      </c>
      <c r="Y236" s="24">
        <f t="shared" si="24"/>
        <v>0</v>
      </c>
      <c r="Z236">
        <f t="shared" si="23"/>
        <v>0</v>
      </c>
    </row>
    <row r="237" spans="2:26" x14ac:dyDescent="0.25">
      <c r="B237">
        <v>227</v>
      </c>
      <c r="U237">
        <f t="shared" si="19"/>
        <v>1</v>
      </c>
      <c r="V237">
        <f t="shared" si="20"/>
        <v>0</v>
      </c>
      <c r="W237">
        <f t="shared" si="21"/>
        <v>0</v>
      </c>
      <c r="X237">
        <f t="shared" si="22"/>
        <v>0</v>
      </c>
      <c r="Y237" s="24">
        <f t="shared" si="24"/>
        <v>0</v>
      </c>
      <c r="Z237">
        <f t="shared" si="23"/>
        <v>0</v>
      </c>
    </row>
    <row r="238" spans="2:26" x14ac:dyDescent="0.25">
      <c r="B238">
        <v>228</v>
      </c>
      <c r="U238">
        <f t="shared" si="19"/>
        <v>1</v>
      </c>
      <c r="V238">
        <f t="shared" si="20"/>
        <v>0</v>
      </c>
      <c r="W238">
        <f t="shared" si="21"/>
        <v>0</v>
      </c>
      <c r="X238">
        <f t="shared" si="22"/>
        <v>0</v>
      </c>
      <c r="Y238" s="24">
        <f t="shared" si="24"/>
        <v>0</v>
      </c>
      <c r="Z238">
        <f t="shared" si="23"/>
        <v>0</v>
      </c>
    </row>
    <row r="239" spans="2:26" x14ac:dyDescent="0.25">
      <c r="B239">
        <v>229</v>
      </c>
      <c r="U239">
        <f t="shared" si="19"/>
        <v>1</v>
      </c>
      <c r="V239">
        <f t="shared" si="20"/>
        <v>0</v>
      </c>
      <c r="W239">
        <f t="shared" si="21"/>
        <v>0</v>
      </c>
      <c r="X239">
        <f t="shared" si="22"/>
        <v>0</v>
      </c>
      <c r="Y239" s="24">
        <f t="shared" si="24"/>
        <v>0</v>
      </c>
      <c r="Z239">
        <f t="shared" si="23"/>
        <v>0</v>
      </c>
    </row>
    <row r="240" spans="2:26" x14ac:dyDescent="0.25">
      <c r="B240">
        <v>230</v>
      </c>
      <c r="U240">
        <f t="shared" si="19"/>
        <v>1</v>
      </c>
      <c r="V240">
        <f t="shared" si="20"/>
        <v>0</v>
      </c>
      <c r="W240">
        <f t="shared" si="21"/>
        <v>0</v>
      </c>
      <c r="X240">
        <f t="shared" si="22"/>
        <v>0</v>
      </c>
      <c r="Y240" s="24">
        <f t="shared" si="24"/>
        <v>0</v>
      </c>
      <c r="Z240">
        <f t="shared" si="23"/>
        <v>0</v>
      </c>
    </row>
    <row r="241" spans="2:26" x14ac:dyDescent="0.25">
      <c r="B241">
        <v>231</v>
      </c>
      <c r="U241">
        <f t="shared" si="19"/>
        <v>1</v>
      </c>
      <c r="V241">
        <f t="shared" si="20"/>
        <v>0</v>
      </c>
      <c r="W241">
        <f t="shared" si="21"/>
        <v>0</v>
      </c>
      <c r="X241">
        <f t="shared" si="22"/>
        <v>0</v>
      </c>
      <c r="Y241" s="24">
        <f t="shared" si="24"/>
        <v>0</v>
      </c>
      <c r="Z241">
        <f t="shared" si="23"/>
        <v>0</v>
      </c>
    </row>
    <row r="242" spans="2:26" x14ac:dyDescent="0.25">
      <c r="B242">
        <v>232</v>
      </c>
      <c r="U242">
        <f t="shared" si="19"/>
        <v>1</v>
      </c>
      <c r="V242">
        <f t="shared" si="20"/>
        <v>0</v>
      </c>
      <c r="W242">
        <f t="shared" si="21"/>
        <v>0</v>
      </c>
      <c r="X242">
        <f t="shared" si="22"/>
        <v>0</v>
      </c>
      <c r="Y242" s="24">
        <f t="shared" si="24"/>
        <v>0</v>
      </c>
      <c r="Z242">
        <f t="shared" si="23"/>
        <v>0</v>
      </c>
    </row>
    <row r="243" spans="2:26" x14ac:dyDescent="0.25">
      <c r="B243">
        <v>233</v>
      </c>
      <c r="U243">
        <f t="shared" si="19"/>
        <v>1</v>
      </c>
      <c r="V243">
        <f t="shared" si="20"/>
        <v>0</v>
      </c>
      <c r="W243">
        <f t="shared" si="21"/>
        <v>0</v>
      </c>
      <c r="X243">
        <f t="shared" si="22"/>
        <v>0</v>
      </c>
      <c r="Y243" s="24">
        <f t="shared" si="24"/>
        <v>0</v>
      </c>
      <c r="Z243">
        <f t="shared" si="23"/>
        <v>0</v>
      </c>
    </row>
    <row r="244" spans="2:26" x14ac:dyDescent="0.25">
      <c r="B244">
        <v>234</v>
      </c>
      <c r="U244">
        <f t="shared" si="19"/>
        <v>1</v>
      </c>
      <c r="V244">
        <f t="shared" si="20"/>
        <v>0</v>
      </c>
      <c r="W244">
        <f t="shared" si="21"/>
        <v>0</v>
      </c>
      <c r="X244">
        <f t="shared" si="22"/>
        <v>0</v>
      </c>
      <c r="Y244" s="24">
        <f t="shared" si="24"/>
        <v>0</v>
      </c>
      <c r="Z244">
        <f t="shared" si="23"/>
        <v>0</v>
      </c>
    </row>
    <row r="245" spans="2:26" x14ac:dyDescent="0.25">
      <c r="B245">
        <v>235</v>
      </c>
      <c r="U245">
        <f t="shared" si="19"/>
        <v>1</v>
      </c>
      <c r="V245">
        <f t="shared" si="20"/>
        <v>0</v>
      </c>
      <c r="W245">
        <f t="shared" si="21"/>
        <v>0</v>
      </c>
      <c r="X245">
        <f t="shared" si="22"/>
        <v>0</v>
      </c>
      <c r="Y245" s="24">
        <f t="shared" si="24"/>
        <v>0</v>
      </c>
      <c r="Z245">
        <f t="shared" si="23"/>
        <v>0</v>
      </c>
    </row>
    <row r="246" spans="2:26" x14ac:dyDescent="0.25">
      <c r="B246">
        <v>236</v>
      </c>
      <c r="U246">
        <f t="shared" si="19"/>
        <v>1</v>
      </c>
      <c r="V246">
        <f t="shared" si="20"/>
        <v>0</v>
      </c>
      <c r="W246">
        <f t="shared" si="21"/>
        <v>0</v>
      </c>
      <c r="X246">
        <f t="shared" si="22"/>
        <v>0</v>
      </c>
      <c r="Y246" s="24">
        <f t="shared" si="24"/>
        <v>0</v>
      </c>
      <c r="Z246">
        <f t="shared" si="23"/>
        <v>0</v>
      </c>
    </row>
    <row r="247" spans="2:26" x14ac:dyDescent="0.25">
      <c r="B247">
        <v>237</v>
      </c>
      <c r="U247">
        <f t="shared" si="19"/>
        <v>1</v>
      </c>
      <c r="V247">
        <f t="shared" si="20"/>
        <v>0</v>
      </c>
      <c r="W247">
        <f t="shared" si="21"/>
        <v>0</v>
      </c>
      <c r="X247">
        <f t="shared" si="22"/>
        <v>0</v>
      </c>
      <c r="Y247" s="24">
        <f t="shared" si="24"/>
        <v>0</v>
      </c>
      <c r="Z247">
        <f t="shared" si="23"/>
        <v>0</v>
      </c>
    </row>
    <row r="248" spans="2:26" x14ac:dyDescent="0.25">
      <c r="B248">
        <v>238</v>
      </c>
      <c r="U248">
        <f t="shared" si="19"/>
        <v>1</v>
      </c>
      <c r="V248">
        <f t="shared" si="20"/>
        <v>0</v>
      </c>
      <c r="W248">
        <f t="shared" si="21"/>
        <v>0</v>
      </c>
      <c r="X248">
        <f t="shared" si="22"/>
        <v>0</v>
      </c>
      <c r="Y248" s="24">
        <f t="shared" si="24"/>
        <v>0</v>
      </c>
      <c r="Z248">
        <f t="shared" si="23"/>
        <v>0</v>
      </c>
    </row>
    <row r="249" spans="2:26" x14ac:dyDescent="0.25">
      <c r="B249">
        <v>239</v>
      </c>
      <c r="U249">
        <f t="shared" si="19"/>
        <v>1</v>
      </c>
      <c r="V249">
        <f t="shared" si="20"/>
        <v>0</v>
      </c>
      <c r="W249">
        <f t="shared" si="21"/>
        <v>0</v>
      </c>
      <c r="X249">
        <f t="shared" si="22"/>
        <v>0</v>
      </c>
      <c r="Y249" s="24">
        <f t="shared" si="24"/>
        <v>0</v>
      </c>
      <c r="Z249">
        <f t="shared" si="23"/>
        <v>0</v>
      </c>
    </row>
    <row r="250" spans="2:26" x14ac:dyDescent="0.25">
      <c r="B250">
        <v>240</v>
      </c>
      <c r="U250">
        <f t="shared" si="19"/>
        <v>1</v>
      </c>
      <c r="V250">
        <f t="shared" si="20"/>
        <v>0</v>
      </c>
      <c r="W250">
        <f t="shared" si="21"/>
        <v>0</v>
      </c>
      <c r="X250">
        <f t="shared" si="22"/>
        <v>0</v>
      </c>
      <c r="Y250" s="24">
        <f t="shared" si="24"/>
        <v>0</v>
      </c>
      <c r="Z250">
        <f t="shared" si="23"/>
        <v>0</v>
      </c>
    </row>
    <row r="251" spans="2:26" x14ac:dyDescent="0.25">
      <c r="B251">
        <v>241</v>
      </c>
      <c r="U251">
        <f t="shared" si="19"/>
        <v>1</v>
      </c>
      <c r="V251">
        <f t="shared" si="20"/>
        <v>0</v>
      </c>
      <c r="W251">
        <f t="shared" si="21"/>
        <v>0</v>
      </c>
      <c r="X251">
        <f t="shared" si="22"/>
        <v>0</v>
      </c>
      <c r="Y251" s="24">
        <f t="shared" si="24"/>
        <v>0</v>
      </c>
      <c r="Z251">
        <f t="shared" si="23"/>
        <v>0</v>
      </c>
    </row>
    <row r="252" spans="2:26" x14ac:dyDescent="0.25">
      <c r="B252">
        <v>242</v>
      </c>
      <c r="U252">
        <f t="shared" si="19"/>
        <v>1</v>
      </c>
      <c r="V252">
        <f t="shared" si="20"/>
        <v>0</v>
      </c>
      <c r="W252">
        <f t="shared" si="21"/>
        <v>0</v>
      </c>
      <c r="X252">
        <f t="shared" si="22"/>
        <v>0</v>
      </c>
      <c r="Y252" s="24">
        <f t="shared" si="24"/>
        <v>0</v>
      </c>
      <c r="Z252">
        <f t="shared" si="23"/>
        <v>0</v>
      </c>
    </row>
    <row r="253" spans="2:26" x14ac:dyDescent="0.25">
      <c r="B253">
        <v>243</v>
      </c>
      <c r="U253">
        <f t="shared" si="19"/>
        <v>1</v>
      </c>
      <c r="V253">
        <f t="shared" si="20"/>
        <v>0</v>
      </c>
      <c r="W253">
        <f t="shared" si="21"/>
        <v>0</v>
      </c>
      <c r="X253">
        <f t="shared" si="22"/>
        <v>0</v>
      </c>
      <c r="Y253" s="24">
        <f t="shared" si="24"/>
        <v>0</v>
      </c>
      <c r="Z253">
        <f t="shared" si="23"/>
        <v>0</v>
      </c>
    </row>
    <row r="254" spans="2:26" x14ac:dyDescent="0.25">
      <c r="B254">
        <v>244</v>
      </c>
      <c r="U254">
        <f t="shared" si="19"/>
        <v>1</v>
      </c>
      <c r="V254">
        <f t="shared" si="20"/>
        <v>0</v>
      </c>
      <c r="W254">
        <f t="shared" si="21"/>
        <v>0</v>
      </c>
      <c r="X254">
        <f t="shared" si="22"/>
        <v>0</v>
      </c>
      <c r="Y254" s="24">
        <f t="shared" si="24"/>
        <v>0</v>
      </c>
      <c r="Z254">
        <f t="shared" si="23"/>
        <v>0</v>
      </c>
    </row>
    <row r="255" spans="2:26" x14ac:dyDescent="0.25">
      <c r="B255">
        <v>245</v>
      </c>
      <c r="U255">
        <f t="shared" si="19"/>
        <v>1</v>
      </c>
      <c r="V255">
        <f t="shared" si="20"/>
        <v>0</v>
      </c>
      <c r="W255">
        <f t="shared" si="21"/>
        <v>0</v>
      </c>
      <c r="X255">
        <f t="shared" si="22"/>
        <v>0</v>
      </c>
      <c r="Y255" s="24">
        <f t="shared" si="24"/>
        <v>0</v>
      </c>
      <c r="Z255">
        <f t="shared" si="23"/>
        <v>0</v>
      </c>
    </row>
    <row r="256" spans="2:26" x14ac:dyDescent="0.25">
      <c r="B256">
        <v>246</v>
      </c>
      <c r="U256">
        <f t="shared" si="19"/>
        <v>1</v>
      </c>
      <c r="V256">
        <f t="shared" si="20"/>
        <v>0</v>
      </c>
      <c r="W256">
        <f t="shared" si="21"/>
        <v>0</v>
      </c>
      <c r="X256">
        <f t="shared" si="22"/>
        <v>0</v>
      </c>
      <c r="Y256" s="24">
        <f t="shared" si="24"/>
        <v>0</v>
      </c>
      <c r="Z256">
        <f t="shared" si="23"/>
        <v>0</v>
      </c>
    </row>
    <row r="257" spans="2:26" x14ac:dyDescent="0.25">
      <c r="B257">
        <v>247</v>
      </c>
      <c r="U257">
        <f t="shared" si="19"/>
        <v>1</v>
      </c>
      <c r="V257">
        <f t="shared" si="20"/>
        <v>0</v>
      </c>
      <c r="W257">
        <f t="shared" si="21"/>
        <v>0</v>
      </c>
      <c r="X257">
        <f t="shared" si="22"/>
        <v>0</v>
      </c>
      <c r="Y257" s="24">
        <f t="shared" si="24"/>
        <v>0</v>
      </c>
      <c r="Z257">
        <f t="shared" si="23"/>
        <v>0</v>
      </c>
    </row>
    <row r="258" spans="2:26" x14ac:dyDescent="0.25">
      <c r="B258">
        <v>248</v>
      </c>
      <c r="U258">
        <f t="shared" si="19"/>
        <v>1</v>
      </c>
      <c r="V258">
        <f t="shared" si="20"/>
        <v>0</v>
      </c>
      <c r="W258">
        <f t="shared" si="21"/>
        <v>0</v>
      </c>
      <c r="X258">
        <f t="shared" si="22"/>
        <v>0</v>
      </c>
      <c r="Y258" s="24">
        <f t="shared" si="24"/>
        <v>0</v>
      </c>
      <c r="Z258">
        <f t="shared" si="23"/>
        <v>0</v>
      </c>
    </row>
    <row r="259" spans="2:26" x14ac:dyDescent="0.25">
      <c r="B259">
        <v>249</v>
      </c>
      <c r="U259">
        <f t="shared" si="19"/>
        <v>1</v>
      </c>
      <c r="V259">
        <f t="shared" si="20"/>
        <v>0</v>
      </c>
      <c r="W259">
        <f t="shared" si="21"/>
        <v>0</v>
      </c>
      <c r="X259">
        <f t="shared" si="22"/>
        <v>0</v>
      </c>
      <c r="Y259" s="24">
        <f t="shared" si="24"/>
        <v>0</v>
      </c>
      <c r="Z259">
        <f t="shared" si="23"/>
        <v>0</v>
      </c>
    </row>
    <row r="260" spans="2:26" x14ac:dyDescent="0.25">
      <c r="B260">
        <v>250</v>
      </c>
      <c r="U260">
        <f t="shared" si="19"/>
        <v>1</v>
      </c>
      <c r="V260">
        <f t="shared" si="20"/>
        <v>0</v>
      </c>
      <c r="W260">
        <f t="shared" si="21"/>
        <v>0</v>
      </c>
      <c r="X260">
        <f t="shared" si="22"/>
        <v>0</v>
      </c>
      <c r="Y260" s="24">
        <f t="shared" si="24"/>
        <v>0</v>
      </c>
      <c r="Z260">
        <f t="shared" si="23"/>
        <v>0</v>
      </c>
    </row>
    <row r="261" spans="2:26" x14ac:dyDescent="0.25">
      <c r="B261">
        <v>251</v>
      </c>
      <c r="U261">
        <f t="shared" si="19"/>
        <v>1</v>
      </c>
      <c r="V261">
        <f t="shared" si="20"/>
        <v>0</v>
      </c>
      <c r="W261">
        <f t="shared" si="21"/>
        <v>0</v>
      </c>
      <c r="X261">
        <f t="shared" si="22"/>
        <v>0</v>
      </c>
      <c r="Y261" s="24">
        <f t="shared" si="24"/>
        <v>0</v>
      </c>
      <c r="Z261">
        <f t="shared" si="23"/>
        <v>0</v>
      </c>
    </row>
    <row r="262" spans="2:26" x14ac:dyDescent="0.25">
      <c r="B262">
        <v>252</v>
      </c>
      <c r="U262">
        <f t="shared" si="19"/>
        <v>1</v>
      </c>
      <c r="V262">
        <f t="shared" si="20"/>
        <v>0</v>
      </c>
      <c r="W262">
        <f t="shared" si="21"/>
        <v>0</v>
      </c>
      <c r="X262">
        <f t="shared" si="22"/>
        <v>0</v>
      </c>
      <c r="Y262" s="24">
        <f t="shared" si="24"/>
        <v>0</v>
      </c>
      <c r="Z262">
        <f t="shared" si="23"/>
        <v>0</v>
      </c>
    </row>
    <row r="263" spans="2:26" x14ac:dyDescent="0.25">
      <c r="B263">
        <v>253</v>
      </c>
      <c r="U263">
        <f t="shared" si="19"/>
        <v>1</v>
      </c>
      <c r="V263">
        <f t="shared" si="20"/>
        <v>0</v>
      </c>
      <c r="W263">
        <f t="shared" si="21"/>
        <v>0</v>
      </c>
      <c r="X263">
        <f t="shared" si="22"/>
        <v>0</v>
      </c>
      <c r="Y263" s="24">
        <f t="shared" si="24"/>
        <v>0</v>
      </c>
      <c r="Z263">
        <f t="shared" si="23"/>
        <v>0</v>
      </c>
    </row>
    <row r="264" spans="2:26" x14ac:dyDescent="0.25">
      <c r="B264">
        <v>254</v>
      </c>
      <c r="U264">
        <f t="shared" si="19"/>
        <v>1</v>
      </c>
      <c r="V264">
        <f t="shared" si="20"/>
        <v>0</v>
      </c>
      <c r="W264">
        <f t="shared" si="21"/>
        <v>0</v>
      </c>
      <c r="X264">
        <f t="shared" si="22"/>
        <v>0</v>
      </c>
      <c r="Y264" s="24">
        <f t="shared" si="24"/>
        <v>0</v>
      </c>
      <c r="Z264">
        <f t="shared" si="23"/>
        <v>0</v>
      </c>
    </row>
    <row r="265" spans="2:26" x14ac:dyDescent="0.25">
      <c r="B265">
        <v>255</v>
      </c>
      <c r="U265">
        <f t="shared" si="19"/>
        <v>1</v>
      </c>
      <c r="V265">
        <f t="shared" si="20"/>
        <v>0</v>
      </c>
      <c r="W265">
        <f t="shared" si="21"/>
        <v>0</v>
      </c>
      <c r="X265">
        <f t="shared" si="22"/>
        <v>0</v>
      </c>
      <c r="Y265" s="24">
        <f t="shared" si="24"/>
        <v>0</v>
      </c>
      <c r="Z265">
        <f t="shared" si="23"/>
        <v>0</v>
      </c>
    </row>
    <row r="266" spans="2:26" x14ac:dyDescent="0.25">
      <c r="B266">
        <v>256</v>
      </c>
      <c r="U266">
        <f t="shared" si="19"/>
        <v>1</v>
      </c>
      <c r="V266">
        <f t="shared" si="20"/>
        <v>0</v>
      </c>
      <c r="W266">
        <f t="shared" si="21"/>
        <v>0</v>
      </c>
      <c r="X266">
        <f t="shared" si="22"/>
        <v>0</v>
      </c>
      <c r="Y266" s="24">
        <f t="shared" si="24"/>
        <v>0</v>
      </c>
      <c r="Z266">
        <f t="shared" si="23"/>
        <v>0</v>
      </c>
    </row>
    <row r="267" spans="2:26" x14ac:dyDescent="0.25">
      <c r="B267">
        <v>257</v>
      </c>
      <c r="U267">
        <f t="shared" ref="U267:U310" si="25">IF(D267&lt;$G$10,1,0)</f>
        <v>1</v>
      </c>
      <c r="V267">
        <f t="shared" ref="V267:V310" si="26">IF(D267=0,0,U267)</f>
        <v>0</v>
      </c>
      <c r="W267">
        <f t="shared" ref="W267:W310" si="27">IF(D267&gt;$G$10,1,0)</f>
        <v>0</v>
      </c>
      <c r="X267">
        <f t="shared" ref="X267:X310" si="28">IF(W267=1,1,0)</f>
        <v>0</v>
      </c>
      <c r="Y267" s="24">
        <f t="shared" si="24"/>
        <v>0</v>
      </c>
      <c r="Z267">
        <f t="shared" si="23"/>
        <v>0</v>
      </c>
    </row>
    <row r="268" spans="2:26" x14ac:dyDescent="0.25">
      <c r="B268">
        <v>258</v>
      </c>
      <c r="U268">
        <f t="shared" si="25"/>
        <v>1</v>
      </c>
      <c r="V268">
        <f t="shared" si="26"/>
        <v>0</v>
      </c>
      <c r="W268">
        <f t="shared" si="27"/>
        <v>0</v>
      </c>
      <c r="X268">
        <f t="shared" si="28"/>
        <v>0</v>
      </c>
      <c r="Y268" s="24">
        <f t="shared" si="24"/>
        <v>0</v>
      </c>
      <c r="Z268">
        <f t="shared" ref="Z268:Z310" si="29">IF(Y268=Y267,0,1)</f>
        <v>0</v>
      </c>
    </row>
    <row r="269" spans="2:26" x14ac:dyDescent="0.25">
      <c r="B269">
        <v>259</v>
      </c>
      <c r="U269">
        <f t="shared" si="25"/>
        <v>1</v>
      </c>
      <c r="V269">
        <f t="shared" si="26"/>
        <v>0</v>
      </c>
      <c r="W269">
        <f t="shared" si="27"/>
        <v>0</v>
      </c>
      <c r="X269">
        <f t="shared" si="28"/>
        <v>0</v>
      </c>
      <c r="Y269" s="24">
        <f t="shared" si="24"/>
        <v>0</v>
      </c>
      <c r="Z269">
        <f t="shared" si="29"/>
        <v>0</v>
      </c>
    </row>
    <row r="270" spans="2:26" x14ac:dyDescent="0.25">
      <c r="B270">
        <v>260</v>
      </c>
      <c r="U270">
        <f t="shared" si="25"/>
        <v>1</v>
      </c>
      <c r="V270">
        <f t="shared" si="26"/>
        <v>0</v>
      </c>
      <c r="W270">
        <f t="shared" si="27"/>
        <v>0</v>
      </c>
      <c r="X270">
        <f t="shared" si="28"/>
        <v>0</v>
      </c>
      <c r="Y270" s="24">
        <f t="shared" si="24"/>
        <v>0</v>
      </c>
      <c r="Z270">
        <f t="shared" si="29"/>
        <v>0</v>
      </c>
    </row>
    <row r="271" spans="2:26" x14ac:dyDescent="0.25">
      <c r="B271">
        <v>261</v>
      </c>
      <c r="U271">
        <f t="shared" si="25"/>
        <v>1</v>
      </c>
      <c r="V271">
        <f t="shared" si="26"/>
        <v>0</v>
      </c>
      <c r="W271">
        <f t="shared" si="27"/>
        <v>0</v>
      </c>
      <c r="X271">
        <f t="shared" si="28"/>
        <v>0</v>
      </c>
      <c r="Y271" s="24">
        <f t="shared" si="24"/>
        <v>0</v>
      </c>
      <c r="Z271">
        <f t="shared" si="29"/>
        <v>0</v>
      </c>
    </row>
    <row r="272" spans="2:26" x14ac:dyDescent="0.25">
      <c r="B272">
        <v>262</v>
      </c>
      <c r="U272">
        <f t="shared" si="25"/>
        <v>1</v>
      </c>
      <c r="V272">
        <f t="shared" si="26"/>
        <v>0</v>
      </c>
      <c r="W272">
        <f t="shared" si="27"/>
        <v>0</v>
      </c>
      <c r="X272">
        <f t="shared" si="28"/>
        <v>0</v>
      </c>
      <c r="Y272" s="24">
        <f t="shared" si="24"/>
        <v>0</v>
      </c>
      <c r="Z272">
        <f t="shared" si="29"/>
        <v>0</v>
      </c>
    </row>
    <row r="273" spans="2:26" x14ac:dyDescent="0.25">
      <c r="B273">
        <v>263</v>
      </c>
      <c r="U273">
        <f t="shared" si="25"/>
        <v>1</v>
      </c>
      <c r="V273">
        <f t="shared" si="26"/>
        <v>0</v>
      </c>
      <c r="W273">
        <f t="shared" si="27"/>
        <v>0</v>
      </c>
      <c r="X273">
        <f t="shared" si="28"/>
        <v>0</v>
      </c>
      <c r="Y273" s="24">
        <f t="shared" si="24"/>
        <v>0</v>
      </c>
      <c r="Z273">
        <f t="shared" si="29"/>
        <v>0</v>
      </c>
    </row>
    <row r="274" spans="2:26" x14ac:dyDescent="0.25">
      <c r="B274">
        <v>264</v>
      </c>
      <c r="U274">
        <f t="shared" si="25"/>
        <v>1</v>
      </c>
      <c r="V274">
        <f t="shared" si="26"/>
        <v>0</v>
      </c>
      <c r="W274">
        <f t="shared" si="27"/>
        <v>0</v>
      </c>
      <c r="X274">
        <f t="shared" si="28"/>
        <v>0</v>
      </c>
      <c r="Y274" s="24">
        <f t="shared" si="24"/>
        <v>0</v>
      </c>
      <c r="Z274">
        <f t="shared" si="29"/>
        <v>0</v>
      </c>
    </row>
    <row r="275" spans="2:26" x14ac:dyDescent="0.25">
      <c r="B275">
        <v>265</v>
      </c>
      <c r="U275">
        <f t="shared" si="25"/>
        <v>1</v>
      </c>
      <c r="V275">
        <f t="shared" si="26"/>
        <v>0</v>
      </c>
      <c r="W275">
        <f t="shared" si="27"/>
        <v>0</v>
      </c>
      <c r="X275">
        <f t="shared" si="28"/>
        <v>0</v>
      </c>
      <c r="Y275" s="24">
        <f t="shared" si="24"/>
        <v>0</v>
      </c>
      <c r="Z275">
        <f t="shared" si="29"/>
        <v>0</v>
      </c>
    </row>
    <row r="276" spans="2:26" x14ac:dyDescent="0.25">
      <c r="B276">
        <v>266</v>
      </c>
      <c r="U276">
        <f t="shared" si="25"/>
        <v>1</v>
      </c>
      <c r="V276">
        <f t="shared" si="26"/>
        <v>0</v>
      </c>
      <c r="W276">
        <f t="shared" si="27"/>
        <v>0</v>
      </c>
      <c r="X276">
        <f t="shared" si="28"/>
        <v>0</v>
      </c>
      <c r="Y276" s="24">
        <f t="shared" si="24"/>
        <v>0</v>
      </c>
      <c r="Z276">
        <f t="shared" si="29"/>
        <v>0</v>
      </c>
    </row>
    <row r="277" spans="2:26" x14ac:dyDescent="0.25">
      <c r="B277">
        <v>267</v>
      </c>
      <c r="U277">
        <f t="shared" si="25"/>
        <v>1</v>
      </c>
      <c r="V277">
        <f t="shared" si="26"/>
        <v>0</v>
      </c>
      <c r="W277">
        <f t="shared" si="27"/>
        <v>0</v>
      </c>
      <c r="X277">
        <f t="shared" si="28"/>
        <v>0</v>
      </c>
      <c r="Y277" s="24">
        <f t="shared" si="24"/>
        <v>0</v>
      </c>
      <c r="Z277">
        <f t="shared" si="29"/>
        <v>0</v>
      </c>
    </row>
    <row r="278" spans="2:26" x14ac:dyDescent="0.25">
      <c r="B278">
        <v>268</v>
      </c>
      <c r="U278">
        <f t="shared" si="25"/>
        <v>1</v>
      </c>
      <c r="V278">
        <f t="shared" si="26"/>
        <v>0</v>
      </c>
      <c r="W278">
        <f t="shared" si="27"/>
        <v>0</v>
      </c>
      <c r="X278">
        <f t="shared" si="28"/>
        <v>0</v>
      </c>
      <c r="Y278" s="24">
        <f t="shared" ref="Y278:Y310" si="30">SUM(V278:X278)</f>
        <v>0</v>
      </c>
      <c r="Z278">
        <f t="shared" si="29"/>
        <v>0</v>
      </c>
    </row>
    <row r="279" spans="2:26" x14ac:dyDescent="0.25">
      <c r="B279">
        <v>269</v>
      </c>
      <c r="U279">
        <f t="shared" si="25"/>
        <v>1</v>
      </c>
      <c r="V279">
        <f t="shared" si="26"/>
        <v>0</v>
      </c>
      <c r="W279">
        <f t="shared" si="27"/>
        <v>0</v>
      </c>
      <c r="X279">
        <f t="shared" si="28"/>
        <v>0</v>
      </c>
      <c r="Y279" s="24">
        <f t="shared" si="30"/>
        <v>0</v>
      </c>
      <c r="Z279">
        <f t="shared" si="29"/>
        <v>0</v>
      </c>
    </row>
    <row r="280" spans="2:26" x14ac:dyDescent="0.25">
      <c r="B280">
        <v>270</v>
      </c>
      <c r="U280">
        <f t="shared" si="25"/>
        <v>1</v>
      </c>
      <c r="V280">
        <f t="shared" si="26"/>
        <v>0</v>
      </c>
      <c r="W280">
        <f t="shared" si="27"/>
        <v>0</v>
      </c>
      <c r="X280">
        <f t="shared" si="28"/>
        <v>0</v>
      </c>
      <c r="Y280" s="24">
        <f t="shared" si="30"/>
        <v>0</v>
      </c>
      <c r="Z280">
        <f t="shared" si="29"/>
        <v>0</v>
      </c>
    </row>
    <row r="281" spans="2:26" x14ac:dyDescent="0.25">
      <c r="B281">
        <v>271</v>
      </c>
      <c r="U281">
        <f t="shared" si="25"/>
        <v>1</v>
      </c>
      <c r="V281">
        <f t="shared" si="26"/>
        <v>0</v>
      </c>
      <c r="W281">
        <f t="shared" si="27"/>
        <v>0</v>
      </c>
      <c r="X281">
        <f t="shared" si="28"/>
        <v>0</v>
      </c>
      <c r="Y281" s="24">
        <f t="shared" si="30"/>
        <v>0</v>
      </c>
      <c r="Z281">
        <f t="shared" si="29"/>
        <v>0</v>
      </c>
    </row>
    <row r="282" spans="2:26" x14ac:dyDescent="0.25">
      <c r="B282">
        <v>272</v>
      </c>
      <c r="U282">
        <f t="shared" si="25"/>
        <v>1</v>
      </c>
      <c r="V282">
        <f t="shared" si="26"/>
        <v>0</v>
      </c>
      <c r="W282">
        <f t="shared" si="27"/>
        <v>0</v>
      </c>
      <c r="X282">
        <f t="shared" si="28"/>
        <v>0</v>
      </c>
      <c r="Y282" s="24">
        <f t="shared" si="30"/>
        <v>0</v>
      </c>
      <c r="Z282">
        <f t="shared" si="29"/>
        <v>0</v>
      </c>
    </row>
    <row r="283" spans="2:26" x14ac:dyDescent="0.25">
      <c r="B283">
        <v>273</v>
      </c>
      <c r="U283">
        <f t="shared" si="25"/>
        <v>1</v>
      </c>
      <c r="V283">
        <f t="shared" si="26"/>
        <v>0</v>
      </c>
      <c r="W283">
        <f t="shared" si="27"/>
        <v>0</v>
      </c>
      <c r="X283">
        <f t="shared" si="28"/>
        <v>0</v>
      </c>
      <c r="Y283" s="24">
        <f t="shared" si="30"/>
        <v>0</v>
      </c>
      <c r="Z283">
        <f t="shared" si="29"/>
        <v>0</v>
      </c>
    </row>
    <row r="284" spans="2:26" x14ac:dyDescent="0.25">
      <c r="B284">
        <v>274</v>
      </c>
      <c r="U284">
        <f t="shared" si="25"/>
        <v>1</v>
      </c>
      <c r="V284">
        <f t="shared" si="26"/>
        <v>0</v>
      </c>
      <c r="W284">
        <f t="shared" si="27"/>
        <v>0</v>
      </c>
      <c r="X284">
        <f t="shared" si="28"/>
        <v>0</v>
      </c>
      <c r="Y284" s="24">
        <f t="shared" si="30"/>
        <v>0</v>
      </c>
      <c r="Z284">
        <f t="shared" si="29"/>
        <v>0</v>
      </c>
    </row>
    <row r="285" spans="2:26" x14ac:dyDescent="0.25">
      <c r="B285">
        <v>275</v>
      </c>
      <c r="U285">
        <f t="shared" si="25"/>
        <v>1</v>
      </c>
      <c r="V285">
        <f t="shared" si="26"/>
        <v>0</v>
      </c>
      <c r="W285">
        <f t="shared" si="27"/>
        <v>0</v>
      </c>
      <c r="X285">
        <f t="shared" si="28"/>
        <v>0</v>
      </c>
      <c r="Y285" s="24">
        <f t="shared" si="30"/>
        <v>0</v>
      </c>
      <c r="Z285">
        <f t="shared" si="29"/>
        <v>0</v>
      </c>
    </row>
    <row r="286" spans="2:26" x14ac:dyDescent="0.25">
      <c r="B286">
        <v>276</v>
      </c>
      <c r="U286">
        <f t="shared" si="25"/>
        <v>1</v>
      </c>
      <c r="V286">
        <f t="shared" si="26"/>
        <v>0</v>
      </c>
      <c r="W286">
        <f t="shared" si="27"/>
        <v>0</v>
      </c>
      <c r="X286">
        <f t="shared" si="28"/>
        <v>0</v>
      </c>
      <c r="Y286" s="24">
        <f t="shared" si="30"/>
        <v>0</v>
      </c>
      <c r="Z286">
        <f t="shared" si="29"/>
        <v>0</v>
      </c>
    </row>
    <row r="287" spans="2:26" x14ac:dyDescent="0.25">
      <c r="B287">
        <v>277</v>
      </c>
      <c r="U287">
        <f t="shared" si="25"/>
        <v>1</v>
      </c>
      <c r="V287">
        <f t="shared" si="26"/>
        <v>0</v>
      </c>
      <c r="W287">
        <f t="shared" si="27"/>
        <v>0</v>
      </c>
      <c r="X287">
        <f t="shared" si="28"/>
        <v>0</v>
      </c>
      <c r="Y287" s="24">
        <f t="shared" si="30"/>
        <v>0</v>
      </c>
      <c r="Z287">
        <f t="shared" si="29"/>
        <v>0</v>
      </c>
    </row>
    <row r="288" spans="2:26" x14ac:dyDescent="0.25">
      <c r="B288">
        <v>278</v>
      </c>
      <c r="U288">
        <f t="shared" si="25"/>
        <v>1</v>
      </c>
      <c r="V288">
        <f t="shared" si="26"/>
        <v>0</v>
      </c>
      <c r="W288">
        <f t="shared" si="27"/>
        <v>0</v>
      </c>
      <c r="X288">
        <f t="shared" si="28"/>
        <v>0</v>
      </c>
      <c r="Y288" s="24">
        <f t="shared" si="30"/>
        <v>0</v>
      </c>
      <c r="Z288">
        <f t="shared" si="29"/>
        <v>0</v>
      </c>
    </row>
    <row r="289" spans="2:26" x14ac:dyDescent="0.25">
      <c r="B289">
        <v>279</v>
      </c>
      <c r="U289">
        <f t="shared" si="25"/>
        <v>1</v>
      </c>
      <c r="V289">
        <f t="shared" si="26"/>
        <v>0</v>
      </c>
      <c r="W289">
        <f t="shared" si="27"/>
        <v>0</v>
      </c>
      <c r="X289">
        <f t="shared" si="28"/>
        <v>0</v>
      </c>
      <c r="Y289" s="24">
        <f t="shared" si="30"/>
        <v>0</v>
      </c>
      <c r="Z289">
        <f t="shared" si="29"/>
        <v>0</v>
      </c>
    </row>
    <row r="290" spans="2:26" x14ac:dyDescent="0.25">
      <c r="B290">
        <v>280</v>
      </c>
      <c r="U290">
        <f t="shared" si="25"/>
        <v>1</v>
      </c>
      <c r="V290">
        <f t="shared" si="26"/>
        <v>0</v>
      </c>
      <c r="W290">
        <f t="shared" si="27"/>
        <v>0</v>
      </c>
      <c r="X290">
        <f t="shared" si="28"/>
        <v>0</v>
      </c>
      <c r="Y290" s="24">
        <f t="shared" si="30"/>
        <v>0</v>
      </c>
      <c r="Z290">
        <f t="shared" si="29"/>
        <v>0</v>
      </c>
    </row>
    <row r="291" spans="2:26" x14ac:dyDescent="0.25">
      <c r="B291">
        <v>281</v>
      </c>
      <c r="U291">
        <f t="shared" si="25"/>
        <v>1</v>
      </c>
      <c r="V291">
        <f t="shared" si="26"/>
        <v>0</v>
      </c>
      <c r="W291">
        <f t="shared" si="27"/>
        <v>0</v>
      </c>
      <c r="X291">
        <f t="shared" si="28"/>
        <v>0</v>
      </c>
      <c r="Y291" s="24">
        <f t="shared" si="30"/>
        <v>0</v>
      </c>
      <c r="Z291">
        <f t="shared" si="29"/>
        <v>0</v>
      </c>
    </row>
    <row r="292" spans="2:26" x14ac:dyDescent="0.25">
      <c r="B292">
        <v>282</v>
      </c>
      <c r="U292">
        <f t="shared" si="25"/>
        <v>1</v>
      </c>
      <c r="V292">
        <f t="shared" si="26"/>
        <v>0</v>
      </c>
      <c r="W292">
        <f t="shared" si="27"/>
        <v>0</v>
      </c>
      <c r="X292">
        <f t="shared" si="28"/>
        <v>0</v>
      </c>
      <c r="Y292" s="24">
        <f t="shared" si="30"/>
        <v>0</v>
      </c>
      <c r="Z292">
        <f t="shared" si="29"/>
        <v>0</v>
      </c>
    </row>
    <row r="293" spans="2:26" x14ac:dyDescent="0.25">
      <c r="B293">
        <v>283</v>
      </c>
      <c r="U293">
        <f t="shared" si="25"/>
        <v>1</v>
      </c>
      <c r="V293">
        <f t="shared" si="26"/>
        <v>0</v>
      </c>
      <c r="W293">
        <f t="shared" si="27"/>
        <v>0</v>
      </c>
      <c r="X293">
        <f t="shared" si="28"/>
        <v>0</v>
      </c>
      <c r="Y293" s="24">
        <f t="shared" si="30"/>
        <v>0</v>
      </c>
      <c r="Z293">
        <f t="shared" si="29"/>
        <v>0</v>
      </c>
    </row>
    <row r="294" spans="2:26" x14ac:dyDescent="0.25">
      <c r="B294">
        <v>284</v>
      </c>
      <c r="U294">
        <f t="shared" si="25"/>
        <v>1</v>
      </c>
      <c r="V294">
        <f t="shared" si="26"/>
        <v>0</v>
      </c>
      <c r="W294">
        <f t="shared" si="27"/>
        <v>0</v>
      </c>
      <c r="X294">
        <f t="shared" si="28"/>
        <v>0</v>
      </c>
      <c r="Y294" s="24">
        <f t="shared" si="30"/>
        <v>0</v>
      </c>
      <c r="Z294">
        <f t="shared" si="29"/>
        <v>0</v>
      </c>
    </row>
    <row r="295" spans="2:26" x14ac:dyDescent="0.25">
      <c r="B295">
        <v>285</v>
      </c>
      <c r="U295">
        <f t="shared" si="25"/>
        <v>1</v>
      </c>
      <c r="V295">
        <f t="shared" si="26"/>
        <v>0</v>
      </c>
      <c r="W295">
        <f t="shared" si="27"/>
        <v>0</v>
      </c>
      <c r="X295">
        <f t="shared" si="28"/>
        <v>0</v>
      </c>
      <c r="Y295" s="24">
        <f t="shared" si="30"/>
        <v>0</v>
      </c>
      <c r="Z295">
        <f t="shared" si="29"/>
        <v>0</v>
      </c>
    </row>
    <row r="296" spans="2:26" x14ac:dyDescent="0.25">
      <c r="B296">
        <v>286</v>
      </c>
      <c r="U296">
        <f t="shared" si="25"/>
        <v>1</v>
      </c>
      <c r="V296">
        <f t="shared" si="26"/>
        <v>0</v>
      </c>
      <c r="W296">
        <f t="shared" si="27"/>
        <v>0</v>
      </c>
      <c r="X296">
        <f t="shared" si="28"/>
        <v>0</v>
      </c>
      <c r="Y296" s="24">
        <f t="shared" si="30"/>
        <v>0</v>
      </c>
      <c r="Z296">
        <f t="shared" si="29"/>
        <v>0</v>
      </c>
    </row>
    <row r="297" spans="2:26" x14ac:dyDescent="0.25">
      <c r="B297">
        <v>287</v>
      </c>
      <c r="U297">
        <f t="shared" si="25"/>
        <v>1</v>
      </c>
      <c r="V297">
        <f t="shared" si="26"/>
        <v>0</v>
      </c>
      <c r="W297">
        <f t="shared" si="27"/>
        <v>0</v>
      </c>
      <c r="X297">
        <f t="shared" si="28"/>
        <v>0</v>
      </c>
      <c r="Y297" s="24">
        <f t="shared" si="30"/>
        <v>0</v>
      </c>
      <c r="Z297">
        <f t="shared" si="29"/>
        <v>0</v>
      </c>
    </row>
    <row r="298" spans="2:26" x14ac:dyDescent="0.25">
      <c r="B298">
        <v>288</v>
      </c>
      <c r="U298">
        <f t="shared" si="25"/>
        <v>1</v>
      </c>
      <c r="V298">
        <f t="shared" si="26"/>
        <v>0</v>
      </c>
      <c r="W298">
        <f t="shared" si="27"/>
        <v>0</v>
      </c>
      <c r="X298">
        <f t="shared" si="28"/>
        <v>0</v>
      </c>
      <c r="Y298" s="24">
        <f t="shared" si="30"/>
        <v>0</v>
      </c>
      <c r="Z298">
        <f t="shared" si="29"/>
        <v>0</v>
      </c>
    </row>
    <row r="299" spans="2:26" x14ac:dyDescent="0.25">
      <c r="B299">
        <v>289</v>
      </c>
      <c r="U299">
        <f t="shared" si="25"/>
        <v>1</v>
      </c>
      <c r="V299">
        <f t="shared" si="26"/>
        <v>0</v>
      </c>
      <c r="W299">
        <f t="shared" si="27"/>
        <v>0</v>
      </c>
      <c r="X299">
        <f t="shared" si="28"/>
        <v>0</v>
      </c>
      <c r="Y299" s="24">
        <f t="shared" si="30"/>
        <v>0</v>
      </c>
      <c r="Z299">
        <f t="shared" si="29"/>
        <v>0</v>
      </c>
    </row>
    <row r="300" spans="2:26" x14ac:dyDescent="0.25">
      <c r="B300">
        <v>290</v>
      </c>
      <c r="U300">
        <f t="shared" si="25"/>
        <v>1</v>
      </c>
      <c r="V300">
        <f t="shared" si="26"/>
        <v>0</v>
      </c>
      <c r="W300">
        <f t="shared" si="27"/>
        <v>0</v>
      </c>
      <c r="X300">
        <f t="shared" si="28"/>
        <v>0</v>
      </c>
      <c r="Y300" s="24">
        <f t="shared" si="30"/>
        <v>0</v>
      </c>
      <c r="Z300">
        <f t="shared" si="29"/>
        <v>0</v>
      </c>
    </row>
    <row r="301" spans="2:26" x14ac:dyDescent="0.25">
      <c r="B301">
        <v>291</v>
      </c>
      <c r="U301">
        <f t="shared" si="25"/>
        <v>1</v>
      </c>
      <c r="V301">
        <f t="shared" si="26"/>
        <v>0</v>
      </c>
      <c r="W301">
        <f t="shared" si="27"/>
        <v>0</v>
      </c>
      <c r="X301">
        <f t="shared" si="28"/>
        <v>0</v>
      </c>
      <c r="Y301" s="24">
        <f t="shared" si="30"/>
        <v>0</v>
      </c>
      <c r="Z301">
        <f t="shared" si="29"/>
        <v>0</v>
      </c>
    </row>
    <row r="302" spans="2:26" x14ac:dyDescent="0.25">
      <c r="B302">
        <v>292</v>
      </c>
      <c r="U302">
        <f t="shared" si="25"/>
        <v>1</v>
      </c>
      <c r="V302">
        <f t="shared" si="26"/>
        <v>0</v>
      </c>
      <c r="W302">
        <f t="shared" si="27"/>
        <v>0</v>
      </c>
      <c r="X302">
        <f t="shared" si="28"/>
        <v>0</v>
      </c>
      <c r="Y302" s="24">
        <f t="shared" si="30"/>
        <v>0</v>
      </c>
      <c r="Z302">
        <f t="shared" si="29"/>
        <v>0</v>
      </c>
    </row>
    <row r="303" spans="2:26" x14ac:dyDescent="0.25">
      <c r="B303">
        <v>293</v>
      </c>
      <c r="U303">
        <f t="shared" si="25"/>
        <v>1</v>
      </c>
      <c r="V303">
        <f t="shared" si="26"/>
        <v>0</v>
      </c>
      <c r="W303">
        <f t="shared" si="27"/>
        <v>0</v>
      </c>
      <c r="X303">
        <f t="shared" si="28"/>
        <v>0</v>
      </c>
      <c r="Y303" s="24">
        <f t="shared" si="30"/>
        <v>0</v>
      </c>
      <c r="Z303">
        <f t="shared" si="29"/>
        <v>0</v>
      </c>
    </row>
    <row r="304" spans="2:26" x14ac:dyDescent="0.25">
      <c r="B304">
        <v>294</v>
      </c>
      <c r="U304">
        <f t="shared" si="25"/>
        <v>1</v>
      </c>
      <c r="V304">
        <f t="shared" si="26"/>
        <v>0</v>
      </c>
      <c r="W304">
        <f t="shared" si="27"/>
        <v>0</v>
      </c>
      <c r="X304">
        <f t="shared" si="28"/>
        <v>0</v>
      </c>
      <c r="Y304" s="24">
        <f t="shared" si="30"/>
        <v>0</v>
      </c>
      <c r="Z304">
        <f t="shared" si="29"/>
        <v>0</v>
      </c>
    </row>
    <row r="305" spans="2:26" x14ac:dyDescent="0.25">
      <c r="B305">
        <v>295</v>
      </c>
      <c r="U305">
        <f t="shared" si="25"/>
        <v>1</v>
      </c>
      <c r="V305">
        <f t="shared" si="26"/>
        <v>0</v>
      </c>
      <c r="W305">
        <f t="shared" si="27"/>
        <v>0</v>
      </c>
      <c r="X305">
        <f t="shared" si="28"/>
        <v>0</v>
      </c>
      <c r="Y305" s="24">
        <f t="shared" si="30"/>
        <v>0</v>
      </c>
      <c r="Z305">
        <f t="shared" si="29"/>
        <v>0</v>
      </c>
    </row>
    <row r="306" spans="2:26" x14ac:dyDescent="0.25">
      <c r="B306">
        <v>296</v>
      </c>
      <c r="U306">
        <f t="shared" si="25"/>
        <v>1</v>
      </c>
      <c r="V306">
        <f t="shared" si="26"/>
        <v>0</v>
      </c>
      <c r="W306">
        <f t="shared" si="27"/>
        <v>0</v>
      </c>
      <c r="X306">
        <f t="shared" si="28"/>
        <v>0</v>
      </c>
      <c r="Y306" s="24">
        <f t="shared" si="30"/>
        <v>0</v>
      </c>
      <c r="Z306">
        <f t="shared" si="29"/>
        <v>0</v>
      </c>
    </row>
    <row r="307" spans="2:26" x14ac:dyDescent="0.25">
      <c r="B307">
        <v>297</v>
      </c>
      <c r="U307">
        <f t="shared" si="25"/>
        <v>1</v>
      </c>
      <c r="V307">
        <f t="shared" si="26"/>
        <v>0</v>
      </c>
      <c r="W307">
        <f t="shared" si="27"/>
        <v>0</v>
      </c>
      <c r="X307">
        <f t="shared" si="28"/>
        <v>0</v>
      </c>
      <c r="Y307" s="24">
        <f t="shared" si="30"/>
        <v>0</v>
      </c>
      <c r="Z307">
        <f t="shared" si="29"/>
        <v>0</v>
      </c>
    </row>
    <row r="308" spans="2:26" x14ac:dyDescent="0.25">
      <c r="B308">
        <v>298</v>
      </c>
      <c r="U308">
        <f t="shared" si="25"/>
        <v>1</v>
      </c>
      <c r="V308">
        <f t="shared" si="26"/>
        <v>0</v>
      </c>
      <c r="W308">
        <f t="shared" si="27"/>
        <v>0</v>
      </c>
      <c r="X308">
        <f t="shared" si="28"/>
        <v>0</v>
      </c>
      <c r="Y308" s="24">
        <f t="shared" si="30"/>
        <v>0</v>
      </c>
      <c r="Z308">
        <f t="shared" si="29"/>
        <v>0</v>
      </c>
    </row>
    <row r="309" spans="2:26" x14ac:dyDescent="0.25">
      <c r="B309">
        <v>299</v>
      </c>
      <c r="U309">
        <f t="shared" si="25"/>
        <v>1</v>
      </c>
      <c r="V309">
        <f t="shared" si="26"/>
        <v>0</v>
      </c>
      <c r="W309">
        <f t="shared" si="27"/>
        <v>0</v>
      </c>
      <c r="X309">
        <f t="shared" si="28"/>
        <v>0</v>
      </c>
      <c r="Y309" s="24">
        <f t="shared" si="30"/>
        <v>0</v>
      </c>
      <c r="Z309">
        <f t="shared" si="29"/>
        <v>0</v>
      </c>
    </row>
    <row r="310" spans="2:26" x14ac:dyDescent="0.25">
      <c r="B310">
        <v>300</v>
      </c>
      <c r="U310">
        <f t="shared" si="25"/>
        <v>1</v>
      </c>
      <c r="V310">
        <f t="shared" si="26"/>
        <v>0</v>
      </c>
      <c r="W310">
        <f t="shared" si="27"/>
        <v>0</v>
      </c>
      <c r="X310">
        <f t="shared" si="28"/>
        <v>0</v>
      </c>
      <c r="Y310" s="24">
        <f t="shared" si="30"/>
        <v>0</v>
      </c>
      <c r="Z310">
        <f t="shared" si="29"/>
        <v>0</v>
      </c>
    </row>
  </sheetData>
  <mergeCells count="9">
    <mergeCell ref="AF12:AG12"/>
    <mergeCell ref="F16:G18"/>
    <mergeCell ref="H17:I17"/>
    <mergeCell ref="D8:D10"/>
    <mergeCell ref="AC2:AH2"/>
    <mergeCell ref="AC6:AE6"/>
    <mergeCell ref="AC8:AE8"/>
    <mergeCell ref="F9:G9"/>
    <mergeCell ref="AC10:AE1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4"/>
  <sheetViews>
    <sheetView workbookViewId="0">
      <selection activeCell="G18" sqref="G18"/>
    </sheetView>
  </sheetViews>
  <sheetFormatPr defaultRowHeight="15" x14ac:dyDescent="0.25"/>
  <cols>
    <col min="7" max="7" width="12.28515625" customWidth="1"/>
    <col min="10" max="10" width="17.42578125" customWidth="1"/>
  </cols>
  <sheetData>
    <row r="1" spans="2:20" ht="21" x14ac:dyDescent="0.35">
      <c r="B1" s="42" t="s">
        <v>25</v>
      </c>
      <c r="C1" s="42"/>
      <c r="D1" s="42"/>
      <c r="E1" s="42"/>
      <c r="F1" s="42"/>
      <c r="G1" s="42"/>
    </row>
    <row r="2" spans="2:20" x14ac:dyDescent="0.25">
      <c r="S2" t="s">
        <v>18</v>
      </c>
      <c r="T2">
        <f>2*E5*E7</f>
        <v>1200</v>
      </c>
    </row>
    <row r="3" spans="2:20" ht="18.75" x14ac:dyDescent="0.3">
      <c r="G3" s="50" t="s">
        <v>26</v>
      </c>
      <c r="H3" s="50"/>
      <c r="S3" t="s">
        <v>19</v>
      </c>
      <c r="T3">
        <f>E5+E7</f>
        <v>50</v>
      </c>
    </row>
    <row r="4" spans="2:20" ht="19.5" thickBot="1" x14ac:dyDescent="0.35">
      <c r="B4" s="10"/>
      <c r="C4" s="10"/>
      <c r="D4" s="10"/>
      <c r="E4" s="10"/>
      <c r="F4" s="10"/>
    </row>
    <row r="5" spans="2:20" ht="19.5" thickBot="1" x14ac:dyDescent="0.35">
      <c r="B5" s="50" t="s">
        <v>13</v>
      </c>
      <c r="C5" s="50"/>
      <c r="D5" s="50"/>
      <c r="E5" s="12">
        <v>30</v>
      </c>
      <c r="F5" s="10"/>
      <c r="G5" s="10" t="s">
        <v>20</v>
      </c>
      <c r="H5" s="37">
        <f>T5/T7</f>
        <v>-2.9793978576556204</v>
      </c>
      <c r="S5" t="s">
        <v>16</v>
      </c>
      <c r="T5">
        <f>E9-(1+(T2/T3))</f>
        <v>-10</v>
      </c>
    </row>
    <row r="6" spans="2:20" ht="19.5" thickBot="1" x14ac:dyDescent="0.35">
      <c r="B6" s="10"/>
      <c r="C6" s="10"/>
      <c r="D6" s="10"/>
      <c r="E6" s="10"/>
      <c r="F6" s="10"/>
      <c r="G6" s="10"/>
      <c r="H6" s="37"/>
      <c r="J6" t="s">
        <v>103</v>
      </c>
      <c r="Q6" t="s">
        <v>28</v>
      </c>
      <c r="R6" t="s">
        <v>27</v>
      </c>
    </row>
    <row r="7" spans="2:20" ht="19.5" thickBot="1" x14ac:dyDescent="0.35">
      <c r="B7" s="50" t="s">
        <v>14</v>
      </c>
      <c r="C7" s="50"/>
      <c r="D7" s="50"/>
      <c r="E7" s="12">
        <v>20</v>
      </c>
      <c r="F7" s="10"/>
      <c r="G7" s="10" t="s">
        <v>21</v>
      </c>
      <c r="H7" s="37">
        <f>IF(Q7&lt;R7,Q7,R7)</f>
        <v>1.4440775146388196E-3</v>
      </c>
      <c r="I7" s="21" t="s">
        <v>3</v>
      </c>
      <c r="J7">
        <f>H7</f>
        <v>1.4440775146388196E-3</v>
      </c>
      <c r="Q7" s="10">
        <f>1-(_xlfn.NORM.S.DIST(H5,TRUE))</f>
        <v>0.99855592248536118</v>
      </c>
      <c r="R7" s="10">
        <f>1-Q7</f>
        <v>1.4440775146388196E-3</v>
      </c>
      <c r="S7" t="s">
        <v>17</v>
      </c>
      <c r="T7">
        <f>((T2*(T2-E5-E7))/((T3^2)*(T3-1)))^0.5</f>
        <v>3.3563828927059229</v>
      </c>
    </row>
    <row r="8" spans="2:20" ht="19.5" thickBot="1" x14ac:dyDescent="0.35">
      <c r="B8" s="10"/>
      <c r="C8" s="10"/>
      <c r="D8" s="10"/>
      <c r="E8" s="10"/>
      <c r="F8" s="10"/>
      <c r="G8" s="10"/>
      <c r="H8" s="38"/>
      <c r="I8" s="22"/>
      <c r="Q8" s="10"/>
    </row>
    <row r="9" spans="2:20" ht="19.5" thickBot="1" x14ac:dyDescent="0.35">
      <c r="B9" s="50" t="s">
        <v>15</v>
      </c>
      <c r="C9" s="50"/>
      <c r="D9" s="50"/>
      <c r="E9" s="12">
        <v>15</v>
      </c>
      <c r="F9" s="10"/>
      <c r="G9" s="10" t="s">
        <v>22</v>
      </c>
      <c r="H9" s="37">
        <f>H7*2</f>
        <v>2.8881550292776392E-3</v>
      </c>
      <c r="I9" s="21" t="s">
        <v>3</v>
      </c>
      <c r="J9">
        <f>H9</f>
        <v>2.8881550292776392E-3</v>
      </c>
      <c r="Q9" s="10">
        <f>Q7*2</f>
        <v>1.9971118449707224</v>
      </c>
      <c r="R9" s="10">
        <f>R7*2</f>
        <v>2.8881550292776392E-3</v>
      </c>
    </row>
    <row r="10" spans="2:20" ht="18.75" x14ac:dyDescent="0.3">
      <c r="B10" s="10"/>
      <c r="C10" s="10"/>
      <c r="D10" s="10"/>
      <c r="E10" s="10"/>
      <c r="F10" s="10"/>
      <c r="G10" s="10"/>
      <c r="H10" s="37"/>
    </row>
    <row r="11" spans="2:20" ht="18.75" x14ac:dyDescent="0.3">
      <c r="B11" s="10"/>
      <c r="C11" s="10"/>
      <c r="D11" s="10"/>
      <c r="E11" s="50" t="s">
        <v>23</v>
      </c>
      <c r="F11" s="50"/>
      <c r="G11" s="10" t="s">
        <v>24</v>
      </c>
      <c r="H11" s="37">
        <f>ABS(H5/(T3^0.5))</f>
        <v>0.42135048580019224</v>
      </c>
    </row>
    <row r="12" spans="2:20" ht="18.75" x14ac:dyDescent="0.3">
      <c r="B12" s="10"/>
      <c r="C12" s="10"/>
      <c r="D12" s="10"/>
      <c r="E12" s="10"/>
      <c r="F12" s="10"/>
      <c r="G12" s="10"/>
      <c r="H12" s="10"/>
    </row>
    <row r="13" spans="2:20" ht="18.75" x14ac:dyDescent="0.3">
      <c r="B13" s="10"/>
      <c r="C13" s="10"/>
      <c r="D13" s="10"/>
      <c r="E13" s="10"/>
      <c r="F13" s="10"/>
      <c r="G13" s="10"/>
      <c r="H13" s="10"/>
    </row>
    <row r="14" spans="2:20" ht="18.75" x14ac:dyDescent="0.3">
      <c r="B14" s="10"/>
      <c r="C14" s="10"/>
      <c r="D14" s="10"/>
      <c r="E14" s="10"/>
      <c r="F14" s="10"/>
      <c r="G14" s="10"/>
      <c r="H14" s="10"/>
    </row>
  </sheetData>
  <mergeCells count="6">
    <mergeCell ref="B5:D5"/>
    <mergeCell ref="B7:D7"/>
    <mergeCell ref="B9:D9"/>
    <mergeCell ref="E11:F11"/>
    <mergeCell ref="B1:G1"/>
    <mergeCell ref="G3:H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J107"/>
  <sheetViews>
    <sheetView workbookViewId="0">
      <selection activeCell="AX5" sqref="AX5:BJ31"/>
    </sheetView>
  </sheetViews>
  <sheetFormatPr defaultRowHeight="15" x14ac:dyDescent="0.25"/>
  <cols>
    <col min="2" max="2" width="7" customWidth="1"/>
    <col min="5" max="5" width="2" customWidth="1"/>
    <col min="8" max="8" width="5.140625" customWidth="1"/>
    <col min="11" max="11" width="2.140625" customWidth="1"/>
    <col min="16" max="16" width="4.7109375" customWidth="1"/>
    <col min="17" max="17" width="8.140625" customWidth="1"/>
    <col min="18" max="18" width="7.5703125" customWidth="1"/>
    <col min="19" max="19" width="3.85546875" customWidth="1"/>
    <col min="20" max="20" width="7.28515625" customWidth="1"/>
    <col min="21" max="21" width="6.85546875" customWidth="1"/>
    <col min="22" max="22" width="2.85546875" customWidth="1"/>
    <col min="23" max="23" width="3.7109375" customWidth="1"/>
    <col min="24" max="24" width="7.5703125" customWidth="1"/>
    <col min="25" max="25" width="7.7109375" customWidth="1"/>
    <col min="26" max="26" width="3.7109375" customWidth="1"/>
    <col min="27" max="27" width="7.85546875" customWidth="1"/>
    <col min="28" max="28" width="7.7109375" customWidth="1"/>
    <col min="31" max="31" width="4.7109375" customWidth="1"/>
    <col min="32" max="32" width="8.140625" customWidth="1"/>
    <col min="33" max="33" width="7.5703125" customWidth="1"/>
    <col min="34" max="34" width="3.85546875" customWidth="1"/>
    <col min="35" max="35" width="7.28515625" customWidth="1"/>
    <col min="36" max="36" width="6.85546875" customWidth="1"/>
    <col min="37" max="37" width="2.85546875" customWidth="1"/>
    <col min="38" max="38" width="3.7109375" customWidth="1"/>
    <col min="39" max="39" width="7.5703125" customWidth="1"/>
    <col min="40" max="40" width="7.7109375" customWidth="1"/>
    <col min="41" max="41" width="3.7109375" customWidth="1"/>
    <col min="42" max="42" width="7.85546875" customWidth="1"/>
    <col min="43" max="43" width="7.7109375" customWidth="1"/>
    <col min="50" max="50" width="3" customWidth="1"/>
    <col min="51" max="52" width="5.7109375" customWidth="1"/>
    <col min="53" max="53" width="3" customWidth="1"/>
    <col min="54" max="55" width="5.7109375" customWidth="1"/>
    <col min="56" max="56" width="1" customWidth="1"/>
    <col min="57" max="57" width="3" customWidth="1"/>
    <col min="58" max="59" width="5.7109375" customWidth="1"/>
    <col min="60" max="60" width="3" customWidth="1"/>
    <col min="61" max="62" width="5.7109375" customWidth="1"/>
  </cols>
  <sheetData>
    <row r="1" spans="2:62" x14ac:dyDescent="0.25">
      <c r="C1" s="29">
        <v>0.05</v>
      </c>
      <c r="D1" s="32">
        <v>0.01</v>
      </c>
      <c r="F1" s="29">
        <v>0.05</v>
      </c>
      <c r="G1" s="32">
        <v>0.01</v>
      </c>
      <c r="J1" s="33">
        <v>2</v>
      </c>
      <c r="M1" s="33">
        <v>1</v>
      </c>
      <c r="Q1" s="1"/>
      <c r="X1" s="1"/>
      <c r="AF1" s="1"/>
      <c r="AM1" s="1"/>
      <c r="AY1" s="1"/>
    </row>
    <row r="2" spans="2:62" x14ac:dyDescent="0.25">
      <c r="C2" s="31"/>
      <c r="D2" s="33">
        <v>2</v>
      </c>
      <c r="G2" s="33">
        <v>1</v>
      </c>
      <c r="Q2" s="1"/>
      <c r="AF2" s="1"/>
      <c r="AY2" s="1"/>
    </row>
    <row r="3" spans="2:62" ht="15" customHeight="1" x14ac:dyDescent="0.25">
      <c r="C3" s="61" t="s">
        <v>80</v>
      </c>
      <c r="D3" s="61"/>
      <c r="E3" s="61"/>
      <c r="F3" s="61"/>
      <c r="G3" s="61"/>
      <c r="H3" s="61"/>
      <c r="I3" s="61"/>
      <c r="J3" s="61"/>
      <c r="K3" s="61"/>
      <c r="L3" s="61"/>
      <c r="M3" s="61"/>
      <c r="R3" s="1"/>
      <c r="S3" s="1"/>
      <c r="T3" s="1"/>
      <c r="U3" s="1"/>
      <c r="V3" s="1"/>
      <c r="X3" s="1"/>
      <c r="Y3" s="1"/>
      <c r="Z3" s="1"/>
      <c r="AA3" s="1"/>
      <c r="AB3" s="1"/>
      <c r="AC3" s="1"/>
      <c r="AG3" s="1"/>
      <c r="AH3" s="1"/>
      <c r="AI3" s="1"/>
      <c r="AJ3" s="1"/>
      <c r="AK3" s="1"/>
      <c r="AM3" s="1"/>
      <c r="AN3" s="1"/>
      <c r="AO3" s="1"/>
      <c r="AP3" s="1"/>
      <c r="AQ3" s="1"/>
      <c r="AZ3" s="1"/>
      <c r="BD3" s="1"/>
      <c r="BE3" s="1"/>
      <c r="BF3" s="1"/>
    </row>
    <row r="4" spans="2:62" x14ac:dyDescent="0.25">
      <c r="C4" s="61"/>
      <c r="D4" s="61"/>
      <c r="E4" s="61"/>
      <c r="F4" s="61"/>
      <c r="G4" s="61"/>
      <c r="H4" s="61"/>
      <c r="I4" s="61"/>
      <c r="J4" s="61"/>
      <c r="K4" s="61"/>
      <c r="L4" s="61"/>
      <c r="M4" s="61"/>
      <c r="P4" s="43" t="s">
        <v>80</v>
      </c>
      <c r="Q4" s="43"/>
      <c r="R4" s="43"/>
      <c r="S4" s="43"/>
      <c r="T4" s="43"/>
      <c r="U4" s="43"/>
      <c r="V4" s="43"/>
      <c r="W4" s="43"/>
      <c r="X4" s="43"/>
      <c r="Y4" s="43"/>
      <c r="Z4" s="43"/>
      <c r="AA4" s="43"/>
      <c r="AB4" s="43"/>
      <c r="AC4" s="1"/>
      <c r="AE4" s="43" t="s">
        <v>80</v>
      </c>
      <c r="AF4" s="43"/>
      <c r="AG4" s="43"/>
      <c r="AH4" s="43"/>
      <c r="AI4" s="43"/>
      <c r="AJ4" s="43"/>
      <c r="AK4" s="43"/>
      <c r="AL4" s="43"/>
      <c r="AM4" s="43"/>
      <c r="AN4" s="43"/>
      <c r="AO4" s="43"/>
      <c r="AP4" s="43"/>
      <c r="AQ4" s="43"/>
    </row>
    <row r="5" spans="2:62" x14ac:dyDescent="0.25">
      <c r="C5" s="62" t="s">
        <v>81</v>
      </c>
      <c r="D5" s="62"/>
      <c r="F5" t="s">
        <v>6</v>
      </c>
      <c r="I5" t="s">
        <v>6</v>
      </c>
      <c r="L5" t="s">
        <v>6</v>
      </c>
      <c r="Q5" s="43" t="s">
        <v>83</v>
      </c>
      <c r="R5" s="43"/>
      <c r="S5" s="43"/>
      <c r="T5" s="43"/>
      <c r="U5" s="43"/>
      <c r="X5" s="43" t="s">
        <v>82</v>
      </c>
      <c r="Y5" s="43"/>
      <c r="Z5" s="43"/>
      <c r="AA5" s="43"/>
      <c r="AB5" s="43"/>
      <c r="AF5" s="43" t="s">
        <v>83</v>
      </c>
      <c r="AG5" s="43"/>
      <c r="AH5" s="43"/>
      <c r="AI5" s="43"/>
      <c r="AJ5" s="43"/>
      <c r="AM5" s="43" t="s">
        <v>82</v>
      </c>
      <c r="AN5" s="43"/>
      <c r="AO5" s="43"/>
      <c r="AP5" s="43"/>
      <c r="AQ5" s="43"/>
      <c r="AX5" s="62" t="s">
        <v>83</v>
      </c>
      <c r="AY5" s="62"/>
      <c r="AZ5" s="62"/>
      <c r="BA5" s="62"/>
      <c r="BB5" s="62"/>
      <c r="BC5" s="62"/>
      <c r="BD5" s="71"/>
      <c r="BE5" s="62" t="s">
        <v>82</v>
      </c>
      <c r="BF5" s="62"/>
      <c r="BG5" s="62"/>
      <c r="BH5" s="62"/>
      <c r="BI5" s="62"/>
      <c r="BJ5" s="62"/>
    </row>
    <row r="6" spans="2:62" x14ac:dyDescent="0.25">
      <c r="B6" s="34" t="s">
        <v>77</v>
      </c>
      <c r="C6" s="30" t="s">
        <v>78</v>
      </c>
      <c r="D6" s="30" t="s">
        <v>79</v>
      </c>
      <c r="F6" s="30" t="s">
        <v>78</v>
      </c>
      <c r="G6" s="30" t="s">
        <v>79</v>
      </c>
      <c r="H6" s="34" t="s">
        <v>7</v>
      </c>
      <c r="I6" s="30" t="s">
        <v>78</v>
      </c>
      <c r="J6" s="30" t="s">
        <v>79</v>
      </c>
      <c r="L6" s="30" t="s">
        <v>78</v>
      </c>
      <c r="M6" s="30" t="s">
        <v>79</v>
      </c>
      <c r="P6" s="6" t="s">
        <v>77</v>
      </c>
      <c r="Q6" s="6" t="s">
        <v>78</v>
      </c>
      <c r="R6" s="6" t="s">
        <v>79</v>
      </c>
      <c r="S6" s="6" t="s">
        <v>7</v>
      </c>
      <c r="T6" s="6" t="s">
        <v>78</v>
      </c>
      <c r="U6" s="6" t="s">
        <v>79</v>
      </c>
      <c r="V6" s="5"/>
      <c r="W6" s="6" t="s">
        <v>77</v>
      </c>
      <c r="X6" s="6" t="s">
        <v>78</v>
      </c>
      <c r="Y6" s="6" t="s">
        <v>79</v>
      </c>
      <c r="Z6" s="6" t="s">
        <v>7</v>
      </c>
      <c r="AA6" s="6" t="s">
        <v>78</v>
      </c>
      <c r="AB6" s="6" t="s">
        <v>79</v>
      </c>
      <c r="AE6" s="6" t="s">
        <v>77</v>
      </c>
      <c r="AF6" s="6" t="s">
        <v>78</v>
      </c>
      <c r="AG6" s="6" t="s">
        <v>79</v>
      </c>
      <c r="AH6" s="6" t="s">
        <v>7</v>
      </c>
      <c r="AI6" s="6" t="s">
        <v>78</v>
      </c>
      <c r="AJ6" s="6" t="s">
        <v>79</v>
      </c>
      <c r="AK6" s="5"/>
      <c r="AL6" s="6" t="s">
        <v>77</v>
      </c>
      <c r="AM6" s="6" t="s">
        <v>78</v>
      </c>
      <c r="AN6" s="6" t="s">
        <v>79</v>
      </c>
      <c r="AO6" s="6" t="s">
        <v>7</v>
      </c>
      <c r="AP6" s="6" t="s">
        <v>78</v>
      </c>
      <c r="AQ6" s="6" t="s">
        <v>79</v>
      </c>
      <c r="AX6" s="73" t="s">
        <v>77</v>
      </c>
      <c r="AY6" s="73">
        <v>0.05</v>
      </c>
      <c r="AZ6" s="73">
        <v>0.01</v>
      </c>
      <c r="BA6" s="73" t="s">
        <v>7</v>
      </c>
      <c r="BB6" s="73">
        <v>0.05</v>
      </c>
      <c r="BC6" s="73">
        <v>0.01</v>
      </c>
      <c r="BD6" s="2"/>
      <c r="BE6" s="73" t="s">
        <v>77</v>
      </c>
      <c r="BF6" s="73">
        <v>0.05</v>
      </c>
      <c r="BG6" s="73">
        <v>0.01</v>
      </c>
      <c r="BH6" s="73" t="s">
        <v>77</v>
      </c>
      <c r="BI6" s="73">
        <v>0.05</v>
      </c>
      <c r="BJ6" s="73">
        <v>0.01</v>
      </c>
    </row>
    <row r="7" spans="2:62" x14ac:dyDescent="0.25">
      <c r="B7" s="5">
        <v>1</v>
      </c>
      <c r="C7" s="28">
        <f>[1]!KSCRIT(B7,C$1,$D$2)</f>
        <v>0.97499999999999998</v>
      </c>
      <c r="D7" s="28">
        <f>[1]!KSCRIT(B7,D$1,$D$2)</f>
        <v>0.995</v>
      </c>
      <c r="F7" s="28">
        <f>[1]!KSCRIT(B7,F$1,$G$2)</f>
        <v>0.95</v>
      </c>
      <c r="G7" s="28">
        <f>[1]!KSCRIT(B7,G$1,$G$2)</f>
        <v>0.98249999999999993</v>
      </c>
      <c r="H7" s="5">
        <v>51</v>
      </c>
      <c r="I7" s="28">
        <v>0.19043809142780935</v>
      </c>
      <c r="J7" s="28">
        <v>0.22824565369656558</v>
      </c>
      <c r="L7" s="28">
        <v>0.17083417025141717</v>
      </c>
      <c r="M7" s="28">
        <v>0.2046159272785929</v>
      </c>
      <c r="P7" s="5">
        <v>1</v>
      </c>
      <c r="Q7" s="35">
        <v>0.97499999999999998</v>
      </c>
      <c r="R7" s="35">
        <v>0.995</v>
      </c>
      <c r="S7" s="5">
        <v>51</v>
      </c>
      <c r="T7" s="35">
        <v>0.19043809142780935</v>
      </c>
      <c r="U7" s="35">
        <v>0.22824565369656558</v>
      </c>
      <c r="V7" s="35"/>
      <c r="W7" s="5">
        <v>1</v>
      </c>
      <c r="X7" s="35">
        <v>0.95</v>
      </c>
      <c r="Y7" s="35">
        <v>0.98249999999999993</v>
      </c>
      <c r="Z7" s="5">
        <v>51</v>
      </c>
      <c r="AA7" s="35">
        <v>0.17083417025141717</v>
      </c>
      <c r="AB7" s="35">
        <v>0.2046159272785929</v>
      </c>
      <c r="AE7" s="5">
        <v>1</v>
      </c>
      <c r="AF7" s="35">
        <v>0.97499999999999998</v>
      </c>
      <c r="AG7" s="35">
        <v>0.995</v>
      </c>
      <c r="AH7" s="5">
        <v>41</v>
      </c>
      <c r="AI7" s="35">
        <v>0.20780487804878048</v>
      </c>
      <c r="AJ7" s="35">
        <v>0.24780487804878049</v>
      </c>
      <c r="AK7" s="35"/>
      <c r="AL7" s="5">
        <v>1</v>
      </c>
      <c r="AM7" s="35">
        <v>0.95</v>
      </c>
      <c r="AN7" s="35">
        <v>0.98249999999999993</v>
      </c>
      <c r="AO7" s="5">
        <v>41</v>
      </c>
      <c r="AP7" s="35">
        <v>0.18780487804878049</v>
      </c>
      <c r="AQ7" s="35">
        <v>0.22280487804878049</v>
      </c>
      <c r="AX7" s="41">
        <v>1</v>
      </c>
      <c r="AY7" s="72">
        <v>0.97499999999999998</v>
      </c>
      <c r="AZ7" s="72">
        <v>0.995</v>
      </c>
      <c r="BA7" s="41">
        <v>26</v>
      </c>
      <c r="BB7" s="72">
        <v>0.2630769230769231</v>
      </c>
      <c r="BC7" s="72">
        <v>0.31307692307692309</v>
      </c>
      <c r="BE7" s="41">
        <v>1</v>
      </c>
      <c r="BF7" s="72">
        <v>0.95</v>
      </c>
      <c r="BG7" s="72">
        <v>0.98249999999999993</v>
      </c>
      <c r="BH7" s="41">
        <v>26</v>
      </c>
      <c r="BI7" s="72">
        <v>0.23538461538461539</v>
      </c>
      <c r="BJ7" s="72">
        <v>0.28182692307692309</v>
      </c>
    </row>
    <row r="8" spans="2:62" x14ac:dyDescent="0.25">
      <c r="B8" s="5">
        <v>2</v>
      </c>
      <c r="C8" s="28">
        <f>[1]!KSCRIT(B8,C$1,$D$2)</f>
        <v>0.84199999999999997</v>
      </c>
      <c r="D8" s="28">
        <f>[1]!KSCRIT(B8,D$1,$D$2)</f>
        <v>0.92900000000000005</v>
      </c>
      <c r="F8" s="28">
        <f>[1]!KSCRIT(B8,F$1,$G$2)</f>
        <v>0.77600000000000002</v>
      </c>
      <c r="G8" s="28">
        <f>[1]!KSCRIT(B8,G$1,$G$2)</f>
        <v>0.87462499999999999</v>
      </c>
      <c r="H8" s="5">
        <v>52</v>
      </c>
      <c r="I8" s="28">
        <v>0.18859806671657792</v>
      </c>
      <c r="J8" s="28">
        <v>0.22604032996178086</v>
      </c>
      <c r="L8" s="28">
        <v>0.16918355984869488</v>
      </c>
      <c r="M8" s="28">
        <v>0.20263891543352902</v>
      </c>
      <c r="P8" s="5">
        <v>2</v>
      </c>
      <c r="Q8" s="35">
        <v>0.84199999999999997</v>
      </c>
      <c r="R8" s="35">
        <v>0.92900000000000005</v>
      </c>
      <c r="S8" s="5">
        <v>52</v>
      </c>
      <c r="T8" s="35">
        <v>0.18859806671657792</v>
      </c>
      <c r="U8" s="35">
        <v>0.22604032996178086</v>
      </c>
      <c r="V8" s="35"/>
      <c r="W8" s="5">
        <v>2</v>
      </c>
      <c r="X8" s="35">
        <v>0.77600000000000002</v>
      </c>
      <c r="Y8" s="35">
        <v>0.87462499999999999</v>
      </c>
      <c r="Z8" s="5">
        <v>52</v>
      </c>
      <c r="AA8" s="35">
        <v>0.16918355984869488</v>
      </c>
      <c r="AB8" s="35">
        <v>0.20263891543352902</v>
      </c>
      <c r="AE8" s="5">
        <v>2</v>
      </c>
      <c r="AF8" s="35">
        <v>0.84199999999999997</v>
      </c>
      <c r="AG8" s="35">
        <v>0.92900000000000005</v>
      </c>
      <c r="AH8" s="5">
        <v>42</v>
      </c>
      <c r="AI8" s="35">
        <v>0.20571428571428571</v>
      </c>
      <c r="AJ8" s="35">
        <v>0.24571428571428572</v>
      </c>
      <c r="AK8" s="35"/>
      <c r="AL8" s="5">
        <v>2</v>
      </c>
      <c r="AM8" s="35">
        <v>0.77600000000000002</v>
      </c>
      <c r="AN8" s="35">
        <v>0.87462499999999999</v>
      </c>
      <c r="AO8" s="5">
        <v>42</v>
      </c>
      <c r="AP8" s="35">
        <v>0.18571428571428572</v>
      </c>
      <c r="AQ8" s="35">
        <v>0.22071428571428572</v>
      </c>
      <c r="AU8" s="28"/>
      <c r="AX8" s="41">
        <v>2</v>
      </c>
      <c r="AY8" s="72">
        <v>0.84199999999999997</v>
      </c>
      <c r="AZ8" s="72">
        <v>0.92900000000000005</v>
      </c>
      <c r="BA8" s="41">
        <v>27</v>
      </c>
      <c r="BB8" s="72">
        <v>0.25666666666666665</v>
      </c>
      <c r="BC8" s="72">
        <v>0.30666666666666664</v>
      </c>
      <c r="BE8" s="41">
        <v>2</v>
      </c>
      <c r="BF8" s="72">
        <v>0.77600000000000002</v>
      </c>
      <c r="BG8" s="72">
        <v>0.87462499999999999</v>
      </c>
      <c r="BH8" s="41">
        <v>27</v>
      </c>
      <c r="BI8" s="72">
        <v>0.2311111111111111</v>
      </c>
      <c r="BJ8" s="72">
        <v>0.27541666666666664</v>
      </c>
    </row>
    <row r="9" spans="2:62" x14ac:dyDescent="0.25">
      <c r="B9" s="5">
        <v>3</v>
      </c>
      <c r="C9" s="28">
        <f>[1]!KSCRIT(B9,C$1,$D$2)</f>
        <v>0.70799999999999996</v>
      </c>
      <c r="D9" s="28">
        <f>[1]!KSCRIT(B9,D$1,$D$2)</f>
        <v>0.82799999999999996</v>
      </c>
      <c r="F9" s="28">
        <f>[1]!KSCRIT(B9,F$1,$G$2)</f>
        <v>0.64200000000000002</v>
      </c>
      <c r="G9" s="28">
        <f>[1]!KSCRIT(B9,G$1,$G$2)</f>
        <v>0.753</v>
      </c>
      <c r="H9" s="5">
        <v>53</v>
      </c>
      <c r="I9" s="28">
        <v>0.18681036697021708</v>
      </c>
      <c r="J9" s="28">
        <v>0.22389771923636309</v>
      </c>
      <c r="L9" s="28">
        <v>0.16757988801740062</v>
      </c>
      <c r="M9" s="28">
        <v>0.20071812407002185</v>
      </c>
      <c r="P9" s="5">
        <v>3</v>
      </c>
      <c r="Q9" s="35">
        <v>0.70799999999999996</v>
      </c>
      <c r="R9" s="35">
        <v>0.82799999999999996</v>
      </c>
      <c r="S9" s="5">
        <v>53</v>
      </c>
      <c r="T9" s="35">
        <v>0.18681036697021708</v>
      </c>
      <c r="U9" s="35">
        <v>0.22389771923636309</v>
      </c>
      <c r="V9" s="35"/>
      <c r="W9" s="5">
        <v>3</v>
      </c>
      <c r="X9" s="35">
        <v>0.64200000000000002</v>
      </c>
      <c r="Y9" s="35">
        <v>0.753</v>
      </c>
      <c r="Z9" s="5">
        <v>53</v>
      </c>
      <c r="AA9" s="35">
        <v>0.16757988801740062</v>
      </c>
      <c r="AB9" s="35">
        <v>0.20071812407002185</v>
      </c>
      <c r="AE9" s="5">
        <v>3</v>
      </c>
      <c r="AF9" s="35">
        <v>0.70799999999999996</v>
      </c>
      <c r="AG9" s="35">
        <v>0.82799999999999996</v>
      </c>
      <c r="AH9" s="5">
        <v>43</v>
      </c>
      <c r="AI9" s="35">
        <v>0.20372093023255813</v>
      </c>
      <c r="AJ9" s="35">
        <v>0.24372093023255814</v>
      </c>
      <c r="AK9" s="35"/>
      <c r="AL9" s="5">
        <v>3</v>
      </c>
      <c r="AM9" s="35">
        <v>0.64200000000000002</v>
      </c>
      <c r="AN9" s="35">
        <v>0.753</v>
      </c>
      <c r="AO9" s="5">
        <v>43</v>
      </c>
      <c r="AP9" s="35">
        <v>0.18372093023255814</v>
      </c>
      <c r="AQ9" s="35">
        <v>0.21872093023255815</v>
      </c>
      <c r="AU9" s="28"/>
      <c r="AX9" s="41">
        <v>3</v>
      </c>
      <c r="AY9" s="72">
        <v>0.70799999999999996</v>
      </c>
      <c r="AZ9" s="72">
        <v>0.82799999999999996</v>
      </c>
      <c r="BA9" s="41">
        <v>28</v>
      </c>
      <c r="BB9" s="72">
        <v>0.25071428571428572</v>
      </c>
      <c r="BC9" s="72">
        <v>0.30071428571428571</v>
      </c>
      <c r="BE9" s="41">
        <v>3</v>
      </c>
      <c r="BF9" s="72">
        <v>0.64200000000000002</v>
      </c>
      <c r="BG9" s="72">
        <v>0.753</v>
      </c>
      <c r="BH9" s="41">
        <v>28</v>
      </c>
      <c r="BI9" s="72">
        <v>0.22714285714285715</v>
      </c>
      <c r="BJ9" s="72">
        <v>0.26946428571428571</v>
      </c>
    </row>
    <row r="10" spans="2:62" x14ac:dyDescent="0.25">
      <c r="B10" s="5">
        <v>4</v>
      </c>
      <c r="C10" s="28">
        <f>[1]!KSCRIT(B10,C$1,$D$2)</f>
        <v>0.624</v>
      </c>
      <c r="D10" s="28">
        <f>[1]!KSCRIT(B10,D$1,$D$2)</f>
        <v>0.73299999999999998</v>
      </c>
      <c r="F10" s="28">
        <f>[1]!KSCRIT(B10,F$1,$G$2)</f>
        <v>0.56399999999999995</v>
      </c>
      <c r="G10" s="28">
        <f>[1]!KSCRIT(B10,G$1,$G$2)</f>
        <v>0.66487499999999999</v>
      </c>
      <c r="H10" s="5">
        <v>54</v>
      </c>
      <c r="I10" s="28">
        <v>0.18507255834361791</v>
      </c>
      <c r="J10" s="28">
        <v>0.22181490448536556</v>
      </c>
      <c r="L10" s="28">
        <v>0.16602097145530428</v>
      </c>
      <c r="M10" s="28">
        <v>0.19885093814677327</v>
      </c>
      <c r="P10" s="5">
        <v>4</v>
      </c>
      <c r="Q10" s="35">
        <v>0.624</v>
      </c>
      <c r="R10" s="35">
        <v>0.73299999999999998</v>
      </c>
      <c r="S10" s="5">
        <v>54</v>
      </c>
      <c r="T10" s="35">
        <v>0.18507255834361791</v>
      </c>
      <c r="U10" s="35">
        <v>0.22181490448536556</v>
      </c>
      <c r="V10" s="35"/>
      <c r="W10" s="5">
        <v>4</v>
      </c>
      <c r="X10" s="35">
        <v>0.56399999999999995</v>
      </c>
      <c r="Y10" s="35">
        <v>0.66487499999999999</v>
      </c>
      <c r="Z10" s="5">
        <v>54</v>
      </c>
      <c r="AA10" s="35">
        <v>0.16602097145530428</v>
      </c>
      <c r="AB10" s="35">
        <v>0.19885093814677327</v>
      </c>
      <c r="AE10" s="5">
        <v>4</v>
      </c>
      <c r="AF10" s="35">
        <v>0.624</v>
      </c>
      <c r="AG10" s="35">
        <v>0.73299999999999998</v>
      </c>
      <c r="AH10" s="5">
        <v>44</v>
      </c>
      <c r="AI10" s="35">
        <v>0.20181818181818184</v>
      </c>
      <c r="AJ10" s="35">
        <v>0.24181818181818182</v>
      </c>
      <c r="AK10" s="35"/>
      <c r="AL10" s="5">
        <v>4</v>
      </c>
      <c r="AM10" s="35">
        <v>0.56399999999999995</v>
      </c>
      <c r="AN10" s="35">
        <v>0.66487499999999999</v>
      </c>
      <c r="AO10" s="5">
        <v>44</v>
      </c>
      <c r="AP10" s="35">
        <v>0.18181818181818182</v>
      </c>
      <c r="AQ10" s="35">
        <v>0.21681818181818183</v>
      </c>
      <c r="AU10" s="28"/>
      <c r="AX10" s="41">
        <v>4</v>
      </c>
      <c r="AY10" s="72">
        <v>0.624</v>
      </c>
      <c r="AZ10" s="72">
        <v>0.73299999999999998</v>
      </c>
      <c r="BA10" s="41">
        <v>29</v>
      </c>
      <c r="BB10" s="72">
        <v>0.24517241379310342</v>
      </c>
      <c r="BC10" s="72">
        <v>0.29517241379310344</v>
      </c>
      <c r="BE10" s="41">
        <v>4</v>
      </c>
      <c r="BF10" s="72">
        <v>0.56399999999999995</v>
      </c>
      <c r="BG10" s="72">
        <v>0.66487499999999999</v>
      </c>
      <c r="BH10" s="41">
        <v>29</v>
      </c>
      <c r="BI10" s="72">
        <v>0.22344827586206895</v>
      </c>
      <c r="BJ10" s="72">
        <v>0.26392241379310344</v>
      </c>
    </row>
    <row r="11" spans="2:62" x14ac:dyDescent="0.25">
      <c r="B11" s="5">
        <v>5</v>
      </c>
      <c r="C11" s="28">
        <f>[1]!KSCRIT(B11,C$1,$D$2)</f>
        <v>0.56499999999999995</v>
      </c>
      <c r="D11" s="28">
        <f>[1]!KSCRIT(B11,D$1,$D$2)</f>
        <v>0.66900000000000004</v>
      </c>
      <c r="F11" s="28">
        <f>[1]!KSCRIT(B11,F$1,$G$2)</f>
        <v>0.51</v>
      </c>
      <c r="G11" s="28">
        <f>[1]!KSCRIT(B11,G$1,$G$2)</f>
        <v>0.60399999999999998</v>
      </c>
      <c r="H11" s="5">
        <v>55</v>
      </c>
      <c r="I11" s="28">
        <v>0.18338236259000185</v>
      </c>
      <c r="J11" s="28">
        <v>0.21978915516301689</v>
      </c>
      <c r="L11" s="28">
        <v>0.16450476644103107</v>
      </c>
      <c r="M11" s="28">
        <v>0.1970349098048825</v>
      </c>
      <c r="P11" s="5">
        <v>5</v>
      </c>
      <c r="Q11" s="35">
        <v>0.56499999999999995</v>
      </c>
      <c r="R11" s="35">
        <v>0.66900000000000004</v>
      </c>
      <c r="S11" s="5">
        <v>55</v>
      </c>
      <c r="T11" s="35">
        <v>0.18338236259000185</v>
      </c>
      <c r="U11" s="35">
        <v>0.21978915516301689</v>
      </c>
      <c r="V11" s="35"/>
      <c r="W11" s="5">
        <v>5</v>
      </c>
      <c r="X11" s="35">
        <v>0.51</v>
      </c>
      <c r="Y11" s="35">
        <v>0.60399999999999998</v>
      </c>
      <c r="Z11" s="5">
        <v>55</v>
      </c>
      <c r="AA11" s="35">
        <v>0.16450476644103107</v>
      </c>
      <c r="AB11" s="35">
        <v>0.1970349098048825</v>
      </c>
      <c r="AE11" s="5">
        <v>5</v>
      </c>
      <c r="AF11" s="35">
        <v>0.56499999999999995</v>
      </c>
      <c r="AG11" s="35">
        <v>0.66900000000000004</v>
      </c>
      <c r="AH11" s="5">
        <v>45</v>
      </c>
      <c r="AI11" s="35">
        <v>0.2</v>
      </c>
      <c r="AJ11" s="35">
        <v>0.24</v>
      </c>
      <c r="AK11" s="35"/>
      <c r="AL11" s="5">
        <v>5</v>
      </c>
      <c r="AM11" s="35">
        <v>0.51</v>
      </c>
      <c r="AN11" s="35">
        <v>0.60399999999999998</v>
      </c>
      <c r="AO11" s="5">
        <v>45</v>
      </c>
      <c r="AP11" s="35">
        <v>0.18</v>
      </c>
      <c r="AQ11" s="35">
        <v>0.215</v>
      </c>
      <c r="AU11" s="28"/>
      <c r="AX11" s="41">
        <v>5</v>
      </c>
      <c r="AY11" s="72">
        <v>0.56499999999999995</v>
      </c>
      <c r="AZ11" s="72">
        <v>0.66900000000000004</v>
      </c>
      <c r="BA11" s="41">
        <v>30</v>
      </c>
      <c r="BB11" s="72">
        <v>0.24</v>
      </c>
      <c r="BC11" s="72">
        <v>0.28999999999999998</v>
      </c>
      <c r="BE11" s="41">
        <v>5</v>
      </c>
      <c r="BF11" s="72">
        <v>0.51</v>
      </c>
      <c r="BG11" s="72">
        <v>0.60399999999999998</v>
      </c>
      <c r="BH11" s="41">
        <v>30</v>
      </c>
      <c r="BI11" s="72">
        <v>0.22</v>
      </c>
      <c r="BJ11" s="72">
        <v>0.25874999999999998</v>
      </c>
    </row>
    <row r="12" spans="2:62" x14ac:dyDescent="0.25">
      <c r="B12" s="5">
        <v>6</v>
      </c>
      <c r="C12" s="28">
        <f>[1]!KSCRIT(B12,C$1,$D$2)</f>
        <v>0.52100000000000002</v>
      </c>
      <c r="D12" s="28">
        <f>[1]!KSCRIT(B12,D$1,$D$2)</f>
        <v>0.61799999999999999</v>
      </c>
      <c r="F12" s="28">
        <f>[1]!KSCRIT(B12,F$1,$G$2)</f>
        <v>0.47</v>
      </c>
      <c r="G12" s="28">
        <f>[1]!KSCRIT(B12,G$1,$G$2)</f>
        <v>0.55737499999999995</v>
      </c>
      <c r="H12" s="5">
        <v>56</v>
      </c>
      <c r="I12" s="28">
        <v>0.1817376445004486</v>
      </c>
      <c r="J12" s="28">
        <v>0.21781791215862586</v>
      </c>
      <c r="L12" s="28">
        <v>0.16302935756657888</v>
      </c>
      <c r="M12" s="28">
        <v>0.19526774487226506</v>
      </c>
      <c r="P12" s="5">
        <v>6</v>
      </c>
      <c r="Q12" s="35">
        <v>0.52100000000000002</v>
      </c>
      <c r="R12" s="35">
        <v>0.61799999999999999</v>
      </c>
      <c r="S12" s="5">
        <v>56</v>
      </c>
      <c r="T12" s="35">
        <v>0.1817376445004486</v>
      </c>
      <c r="U12" s="35">
        <v>0.21781791215862586</v>
      </c>
      <c r="V12" s="35"/>
      <c r="W12" s="5">
        <v>6</v>
      </c>
      <c r="X12" s="35">
        <v>0.47</v>
      </c>
      <c r="Y12" s="35">
        <v>0.55737499999999995</v>
      </c>
      <c r="Z12" s="5">
        <v>56</v>
      </c>
      <c r="AA12" s="35">
        <v>0.16302935756657888</v>
      </c>
      <c r="AB12" s="35">
        <v>0.19526774487226506</v>
      </c>
      <c r="AE12" s="5">
        <v>6</v>
      </c>
      <c r="AF12" s="35">
        <v>0.52100000000000002</v>
      </c>
      <c r="AG12" s="35">
        <v>0.61799999999999999</v>
      </c>
      <c r="AH12" s="5">
        <v>46</v>
      </c>
      <c r="AI12" s="35">
        <v>0.19782608695652174</v>
      </c>
      <c r="AJ12" s="35">
        <v>0.23782608695652172</v>
      </c>
      <c r="AK12" s="35"/>
      <c r="AL12" s="5">
        <v>6</v>
      </c>
      <c r="AM12" s="35">
        <v>0.47</v>
      </c>
      <c r="AN12" s="35">
        <v>0.55737499999999995</v>
      </c>
      <c r="AO12" s="5">
        <v>46</v>
      </c>
      <c r="AP12" s="35">
        <v>0.17782608695652172</v>
      </c>
      <c r="AQ12" s="35">
        <v>0.21282608695652172</v>
      </c>
      <c r="AX12" s="41">
        <v>6</v>
      </c>
      <c r="AY12" s="72">
        <v>0.52100000000000002</v>
      </c>
      <c r="AZ12" s="72">
        <v>0.61799999999999999</v>
      </c>
      <c r="BA12" s="41">
        <v>31</v>
      </c>
      <c r="BB12" s="72">
        <v>0.23774193548387096</v>
      </c>
      <c r="BC12" s="72">
        <v>0.28548387096774192</v>
      </c>
      <c r="BE12" s="41">
        <v>6</v>
      </c>
      <c r="BF12" s="72">
        <v>0.47</v>
      </c>
      <c r="BG12" s="72">
        <v>0.55737499999999995</v>
      </c>
      <c r="BH12" s="41">
        <v>31</v>
      </c>
      <c r="BI12" s="72">
        <v>0.21774193548387097</v>
      </c>
      <c r="BJ12" s="72">
        <v>0.25564516129032255</v>
      </c>
    </row>
    <row r="13" spans="2:62" x14ac:dyDescent="0.25">
      <c r="B13" s="5">
        <v>7</v>
      </c>
      <c r="C13" s="28">
        <f>[1]!KSCRIT(B13,C$1,$D$2)</f>
        <v>0.48599999999999999</v>
      </c>
      <c r="D13" s="28">
        <f>[1]!KSCRIT(B13,D$1,$D$2)</f>
        <v>0.57699999999999996</v>
      </c>
      <c r="F13" s="28">
        <f>[1]!KSCRIT(B13,F$1,$G$2)</f>
        <v>0.438</v>
      </c>
      <c r="G13" s="28">
        <f>[1]!KSCRIT(B13,G$1,$G$2)</f>
        <v>0.52012499999999995</v>
      </c>
      <c r="H13" s="5">
        <v>57</v>
      </c>
      <c r="I13" s="28">
        <v>0.18013640056084596</v>
      </c>
      <c r="J13" s="28">
        <v>0.21589877420160211</v>
      </c>
      <c r="L13" s="28">
        <v>0.16159294756193535</v>
      </c>
      <c r="M13" s="28">
        <v>0.19354729067612952</v>
      </c>
      <c r="P13" s="5">
        <v>7</v>
      </c>
      <c r="Q13" s="35">
        <v>0.48599999999999999</v>
      </c>
      <c r="R13" s="35">
        <v>0.57699999999999996</v>
      </c>
      <c r="S13" s="5">
        <v>57</v>
      </c>
      <c r="T13" s="35">
        <v>0.18013640056084596</v>
      </c>
      <c r="U13" s="35">
        <v>0.21589877420160211</v>
      </c>
      <c r="V13" s="35"/>
      <c r="W13" s="5">
        <v>7</v>
      </c>
      <c r="X13" s="35">
        <v>0.438</v>
      </c>
      <c r="Y13" s="35">
        <v>0.52012499999999995</v>
      </c>
      <c r="Z13" s="5">
        <v>57</v>
      </c>
      <c r="AA13" s="35">
        <v>0.16159294756193535</v>
      </c>
      <c r="AB13" s="35">
        <v>0.19354729067612952</v>
      </c>
      <c r="AE13" s="5">
        <v>7</v>
      </c>
      <c r="AF13" s="35">
        <v>0.48599999999999999</v>
      </c>
      <c r="AG13" s="35">
        <v>0.57699999999999996</v>
      </c>
      <c r="AH13" s="5">
        <v>47</v>
      </c>
      <c r="AI13" s="35">
        <v>0.19574468085106383</v>
      </c>
      <c r="AJ13" s="35">
        <v>0.23574468085106381</v>
      </c>
      <c r="AK13" s="35"/>
      <c r="AL13" s="5">
        <v>7</v>
      </c>
      <c r="AM13" s="35">
        <v>0.438</v>
      </c>
      <c r="AN13" s="35">
        <v>0.52012499999999995</v>
      </c>
      <c r="AO13" s="5">
        <v>47</v>
      </c>
      <c r="AP13" s="35">
        <v>0.17574468085106382</v>
      </c>
      <c r="AQ13" s="35">
        <v>0.21074468085106382</v>
      </c>
      <c r="AX13" s="41">
        <v>7</v>
      </c>
      <c r="AY13" s="72">
        <v>0.48599999999999999</v>
      </c>
      <c r="AZ13" s="72">
        <v>0.57699999999999996</v>
      </c>
      <c r="BA13" s="41">
        <v>32</v>
      </c>
      <c r="BB13" s="72">
        <v>0.235625</v>
      </c>
      <c r="BC13" s="72">
        <v>0.28125</v>
      </c>
      <c r="BE13" s="41">
        <v>7</v>
      </c>
      <c r="BF13" s="72">
        <v>0.438</v>
      </c>
      <c r="BG13" s="72">
        <v>0.52012499999999995</v>
      </c>
      <c r="BH13" s="41">
        <v>32</v>
      </c>
      <c r="BI13" s="72">
        <v>0.21562499999999998</v>
      </c>
      <c r="BJ13" s="72">
        <v>0.25273437500000001</v>
      </c>
    </row>
    <row r="14" spans="2:62" x14ac:dyDescent="0.25">
      <c r="B14" s="5">
        <v>8</v>
      </c>
      <c r="C14" s="28">
        <f>[1]!KSCRIT(B14,C$1,$D$2)</f>
        <v>0.45700000000000002</v>
      </c>
      <c r="D14" s="28">
        <f>[1]!KSCRIT(B14,D$1,$D$2)</f>
        <v>0.54300000000000004</v>
      </c>
      <c r="F14" s="28">
        <f>[1]!KSCRIT(B14,F$1,$G$2)</f>
        <v>0.41099999999999998</v>
      </c>
      <c r="G14" s="28">
        <f>[1]!KSCRIT(B14,G$1,$G$2)</f>
        <v>0.48925000000000002</v>
      </c>
      <c r="H14" s="5">
        <v>58</v>
      </c>
      <c r="I14" s="28">
        <v>0.17857674868922269</v>
      </c>
      <c r="J14" s="28">
        <v>0.21402948556134774</v>
      </c>
      <c r="L14" s="28">
        <v>0.1601938480888615</v>
      </c>
      <c r="M14" s="28">
        <v>0.19187152501626956</v>
      </c>
      <c r="P14" s="5">
        <v>8</v>
      </c>
      <c r="Q14" s="35">
        <v>0.45700000000000002</v>
      </c>
      <c r="R14" s="35">
        <v>0.54300000000000004</v>
      </c>
      <c r="S14" s="5">
        <v>58</v>
      </c>
      <c r="T14" s="35">
        <v>0.17857674868922269</v>
      </c>
      <c r="U14" s="35">
        <v>0.21402948556134774</v>
      </c>
      <c r="V14" s="35"/>
      <c r="W14" s="5">
        <v>8</v>
      </c>
      <c r="X14" s="35">
        <v>0.41099999999999998</v>
      </c>
      <c r="Y14" s="35">
        <v>0.48925000000000002</v>
      </c>
      <c r="Z14" s="5">
        <v>58</v>
      </c>
      <c r="AA14" s="35">
        <v>0.1601938480888615</v>
      </c>
      <c r="AB14" s="35">
        <v>0.19187152501626956</v>
      </c>
      <c r="AE14" s="5">
        <v>8</v>
      </c>
      <c r="AF14" s="35">
        <v>0.45700000000000002</v>
      </c>
      <c r="AG14" s="35">
        <v>0.54300000000000004</v>
      </c>
      <c r="AH14" s="5">
        <v>48</v>
      </c>
      <c r="AI14" s="35">
        <v>0.19375000000000001</v>
      </c>
      <c r="AJ14" s="35">
        <v>0.23375000000000001</v>
      </c>
      <c r="AK14" s="35"/>
      <c r="AL14" s="5">
        <v>8</v>
      </c>
      <c r="AM14" s="35">
        <v>0.41099999999999998</v>
      </c>
      <c r="AN14" s="35">
        <v>0.48925000000000002</v>
      </c>
      <c r="AO14" s="5">
        <v>48</v>
      </c>
      <c r="AP14" s="35">
        <v>0.17375000000000002</v>
      </c>
      <c r="AQ14" s="35">
        <v>0.20875000000000002</v>
      </c>
      <c r="AX14" s="41">
        <v>8</v>
      </c>
      <c r="AY14" s="72">
        <v>0.45700000000000002</v>
      </c>
      <c r="AZ14" s="72">
        <v>0.54300000000000004</v>
      </c>
      <c r="BA14" s="41">
        <v>33</v>
      </c>
      <c r="BB14" s="72">
        <v>0.23363636363636364</v>
      </c>
      <c r="BC14" s="72">
        <v>0.27727272727272728</v>
      </c>
      <c r="BE14" s="41">
        <v>8</v>
      </c>
      <c r="BF14" s="72">
        <v>0.41099999999999998</v>
      </c>
      <c r="BG14" s="72">
        <v>0.48925000000000002</v>
      </c>
      <c r="BH14" s="41">
        <v>33</v>
      </c>
      <c r="BI14" s="72">
        <v>0.21363636363636362</v>
      </c>
      <c r="BJ14" s="72">
        <v>0.25</v>
      </c>
    </row>
    <row r="15" spans="2:62" x14ac:dyDescent="0.25">
      <c r="B15" s="5">
        <v>9</v>
      </c>
      <c r="C15" s="28">
        <f>[1]!KSCRIT(B15,C$1,$D$2)</f>
        <v>0.432</v>
      </c>
      <c r="D15" s="28">
        <f>[1]!KSCRIT(B15,D$1,$D$2)</f>
        <v>0.51400000000000001</v>
      </c>
      <c r="F15" s="28">
        <f>[1]!KSCRIT(B15,F$1,$G$2)</f>
        <v>0.38800000000000001</v>
      </c>
      <c r="G15" s="28">
        <f>[1]!KSCRIT(B15,G$1,$G$2)</f>
        <v>0.46274999999999999</v>
      </c>
      <c r="H15" s="5">
        <v>59</v>
      </c>
      <c r="I15" s="28">
        <v>0.17705691893392048</v>
      </c>
      <c r="J15" s="28">
        <v>0.21220792489874291</v>
      </c>
      <c r="L15" s="28">
        <v>0.15883047139660511</v>
      </c>
      <c r="M15" s="28">
        <v>0.19023854617072888</v>
      </c>
      <c r="P15" s="5">
        <v>9</v>
      </c>
      <c r="Q15" s="35">
        <v>0.432</v>
      </c>
      <c r="R15" s="35">
        <v>0.51400000000000001</v>
      </c>
      <c r="S15" s="5">
        <v>59</v>
      </c>
      <c r="T15" s="35">
        <v>0.17705691893392048</v>
      </c>
      <c r="U15" s="35">
        <v>0.21220792489874291</v>
      </c>
      <c r="V15" s="35"/>
      <c r="W15" s="5">
        <v>9</v>
      </c>
      <c r="X15" s="35">
        <v>0.38800000000000001</v>
      </c>
      <c r="Y15" s="35">
        <v>0.46274999999999999</v>
      </c>
      <c r="Z15" s="5">
        <v>59</v>
      </c>
      <c r="AA15" s="35">
        <v>0.15883047139660511</v>
      </c>
      <c r="AB15" s="35">
        <v>0.19023854617072888</v>
      </c>
      <c r="AE15" s="5">
        <v>9</v>
      </c>
      <c r="AF15" s="35">
        <v>0.432</v>
      </c>
      <c r="AG15" s="35">
        <v>0.51400000000000001</v>
      </c>
      <c r="AH15" s="5">
        <v>49</v>
      </c>
      <c r="AI15" s="35">
        <v>0.19183673469387755</v>
      </c>
      <c r="AJ15" s="35">
        <v>0.23183673469387756</v>
      </c>
      <c r="AK15" s="35"/>
      <c r="AL15" s="5">
        <v>9</v>
      </c>
      <c r="AM15" s="35">
        <v>0.38800000000000001</v>
      </c>
      <c r="AN15" s="35">
        <v>0.46274999999999999</v>
      </c>
      <c r="AO15" s="5">
        <v>49</v>
      </c>
      <c r="AP15" s="35">
        <v>0.17183673469387756</v>
      </c>
      <c r="AQ15" s="35">
        <v>0.20683673469387756</v>
      </c>
      <c r="AX15" s="41">
        <v>9</v>
      </c>
      <c r="AY15" s="72">
        <v>0.432</v>
      </c>
      <c r="AZ15" s="72">
        <v>0.51400000000000001</v>
      </c>
      <c r="BA15" s="41">
        <v>34</v>
      </c>
      <c r="BB15" s="72">
        <v>0.23176470588235296</v>
      </c>
      <c r="BC15" s="72">
        <v>0.27352941176470591</v>
      </c>
      <c r="BE15" s="41">
        <v>9</v>
      </c>
      <c r="BF15" s="72">
        <v>0.38800000000000001</v>
      </c>
      <c r="BG15" s="72">
        <v>0.46274999999999999</v>
      </c>
      <c r="BH15" s="41">
        <v>34</v>
      </c>
      <c r="BI15" s="72">
        <v>0.21176470588235294</v>
      </c>
      <c r="BJ15" s="72">
        <v>0.2474264705882353</v>
      </c>
    </row>
    <row r="16" spans="2:62" x14ac:dyDescent="0.25">
      <c r="B16" s="5">
        <v>10</v>
      </c>
      <c r="C16" s="28">
        <f>[1]!KSCRIT(B16,C$1,$D$2)</f>
        <v>0.41</v>
      </c>
      <c r="D16" s="28">
        <f>[1]!KSCRIT(B16,D$1,$D$2)</f>
        <v>0.49</v>
      </c>
      <c r="F16" s="28">
        <f>[1]!KSCRIT(B16,F$1,$G$2)</f>
        <v>0.36799999999999999</v>
      </c>
      <c r="G16" s="28">
        <f>[1]!KSCRIT(B16,G$1,$G$2)</f>
        <v>0.44</v>
      </c>
      <c r="H16" s="5">
        <v>60</v>
      </c>
      <c r="I16" s="28">
        <v>0.17557524502806957</v>
      </c>
      <c r="J16" s="28">
        <v>0.21043209514393629</v>
      </c>
      <c r="L16" s="28">
        <v>0.15750132274576828</v>
      </c>
      <c r="M16" s="28">
        <v>0.18864656382151959</v>
      </c>
      <c r="P16" s="5">
        <v>10</v>
      </c>
      <c r="Q16" s="35">
        <v>0.41</v>
      </c>
      <c r="R16" s="35">
        <v>0.49</v>
      </c>
      <c r="S16" s="5">
        <v>60</v>
      </c>
      <c r="T16" s="35">
        <v>0.17557524502806957</v>
      </c>
      <c r="U16" s="35">
        <v>0.21043209514393629</v>
      </c>
      <c r="V16" s="35"/>
      <c r="W16" s="5">
        <v>10</v>
      </c>
      <c r="X16" s="35">
        <v>0.36799999999999999</v>
      </c>
      <c r="Y16" s="35">
        <v>0.44</v>
      </c>
      <c r="Z16" s="5">
        <v>60</v>
      </c>
      <c r="AA16" s="35">
        <v>0.15750132274576828</v>
      </c>
      <c r="AB16" s="35">
        <v>0.18864656382151959</v>
      </c>
      <c r="AE16" s="5">
        <v>10</v>
      </c>
      <c r="AF16" s="35">
        <v>0.41</v>
      </c>
      <c r="AG16" s="35">
        <v>0.49</v>
      </c>
      <c r="AH16" s="5">
        <v>50</v>
      </c>
      <c r="AI16" s="35">
        <v>0.19</v>
      </c>
      <c r="AJ16" s="35">
        <v>0.23</v>
      </c>
      <c r="AK16" s="35"/>
      <c r="AL16" s="5">
        <v>10</v>
      </c>
      <c r="AM16" s="35">
        <v>0.36799999999999999</v>
      </c>
      <c r="AN16" s="35">
        <v>0.44</v>
      </c>
      <c r="AO16" s="5">
        <v>50</v>
      </c>
      <c r="AP16" s="35">
        <v>0.17</v>
      </c>
      <c r="AQ16" s="35">
        <v>0.20500000000000002</v>
      </c>
      <c r="AX16" s="41">
        <v>10</v>
      </c>
      <c r="AY16" s="72">
        <v>0.41</v>
      </c>
      <c r="AZ16" s="72">
        <v>0.49</v>
      </c>
      <c r="BA16" s="41">
        <v>35</v>
      </c>
      <c r="BB16" s="72">
        <v>0.23</v>
      </c>
      <c r="BC16" s="72">
        <v>0.27</v>
      </c>
      <c r="BE16" s="41">
        <v>10</v>
      </c>
      <c r="BF16" s="72">
        <v>0.36799999999999999</v>
      </c>
      <c r="BG16" s="72">
        <v>0.44</v>
      </c>
      <c r="BH16" s="41">
        <v>35</v>
      </c>
      <c r="BI16" s="72">
        <v>0.21</v>
      </c>
      <c r="BJ16" s="72">
        <v>0.24500000000000002</v>
      </c>
    </row>
    <row r="17" spans="2:62" x14ac:dyDescent="0.25">
      <c r="B17" s="5">
        <v>11</v>
      </c>
      <c r="C17" s="28">
        <f>[1]!KSCRIT(B17,C$1,$D$2)</f>
        <v>0.39100000000000001</v>
      </c>
      <c r="D17" s="28">
        <f>[1]!KSCRIT(B17,D$1,$D$2)</f>
        <v>0.46800000000000003</v>
      </c>
      <c r="F17" s="28">
        <f>[1]!KSCRIT(B17,F$1,$G$2)</f>
        <v>0.35199999999999998</v>
      </c>
      <c r="G17" s="28">
        <f>[1]!KSCRIT(B17,G$1,$G$2)</f>
        <v>0.419875</v>
      </c>
      <c r="H17" s="5">
        <v>61</v>
      </c>
      <c r="I17" s="28">
        <v>0.17413015670873855</v>
      </c>
      <c r="J17" s="28">
        <v>0.20870011429062044</v>
      </c>
      <c r="L17" s="28">
        <v>0.15620499351813311</v>
      </c>
      <c r="M17" s="28">
        <v>0.18709389080194425</v>
      </c>
      <c r="P17" s="5">
        <v>11</v>
      </c>
      <c r="Q17" s="35">
        <v>0.39100000000000001</v>
      </c>
      <c r="R17" s="35">
        <v>0.46800000000000003</v>
      </c>
      <c r="S17" s="5">
        <v>61</v>
      </c>
      <c r="T17" s="35">
        <v>0.17413015670873855</v>
      </c>
      <c r="U17" s="35">
        <v>0.20870011429062044</v>
      </c>
      <c r="V17" s="35"/>
      <c r="W17" s="5">
        <v>11</v>
      </c>
      <c r="X17" s="35">
        <v>0.35199999999999998</v>
      </c>
      <c r="Y17" s="35">
        <v>0.419875</v>
      </c>
      <c r="Z17" s="5">
        <v>61</v>
      </c>
      <c r="AA17" s="35">
        <v>0.15620499351813311</v>
      </c>
      <c r="AB17" s="35">
        <v>0.18709389080194425</v>
      </c>
      <c r="AE17" s="5">
        <v>11</v>
      </c>
      <c r="AF17" s="35">
        <v>0.39100000000000001</v>
      </c>
      <c r="AG17" s="35">
        <v>0.46800000000000003</v>
      </c>
      <c r="AH17" s="5">
        <v>51</v>
      </c>
      <c r="AI17" s="35">
        <v>0.19043809142780935</v>
      </c>
      <c r="AJ17" s="35">
        <v>0.22824565369656558</v>
      </c>
      <c r="AK17" s="35"/>
      <c r="AL17" s="5">
        <v>11</v>
      </c>
      <c r="AM17" s="35">
        <v>0.35199999999999998</v>
      </c>
      <c r="AN17" s="35">
        <v>0.419875</v>
      </c>
      <c r="AO17" s="5">
        <v>51</v>
      </c>
      <c r="AP17" s="35">
        <v>0.17083417025141717</v>
      </c>
      <c r="AQ17" s="35">
        <v>0.2046159272785929</v>
      </c>
      <c r="AX17" s="41">
        <v>11</v>
      </c>
      <c r="AY17" s="72">
        <v>0.39100000000000001</v>
      </c>
      <c r="AZ17" s="72">
        <v>0.46800000000000003</v>
      </c>
      <c r="BA17" s="41">
        <v>36</v>
      </c>
      <c r="BB17" s="72">
        <v>0.22555555555555556</v>
      </c>
      <c r="BC17" s="72">
        <v>0.26555555555555554</v>
      </c>
      <c r="BD17" s="41"/>
      <c r="BE17" s="41">
        <v>11</v>
      </c>
      <c r="BF17" s="72">
        <v>0.35199999999999998</v>
      </c>
      <c r="BG17" s="72">
        <v>0.419875</v>
      </c>
      <c r="BH17" s="41">
        <v>36</v>
      </c>
      <c r="BI17" s="72">
        <v>0.20555555555555555</v>
      </c>
      <c r="BJ17" s="72">
        <v>0.24055555555555555</v>
      </c>
    </row>
    <row r="18" spans="2:62" x14ac:dyDescent="0.25">
      <c r="B18" s="5">
        <v>12</v>
      </c>
      <c r="C18" s="28">
        <f>[1]!KSCRIT(B18,C$1,$D$2)</f>
        <v>0.375</v>
      </c>
      <c r="D18" s="28">
        <f>[1]!KSCRIT(B18,D$1,$D$2)</f>
        <v>0.45</v>
      </c>
      <c r="F18" s="28">
        <f>[1]!KSCRIT(B18,F$1,$G$2)</f>
        <v>0.33800000000000002</v>
      </c>
      <c r="G18" s="28">
        <f>[1]!KSCRIT(B18,G$1,$G$2)</f>
        <v>0.40312500000000001</v>
      </c>
      <c r="H18" s="5">
        <v>62</v>
      </c>
      <c r="I18" s="28">
        <v>0.17272017272025908</v>
      </c>
      <c r="J18" s="28">
        <v>0.2070102070103105</v>
      </c>
      <c r="L18" s="28">
        <v>0.15494015494023242</v>
      </c>
      <c r="M18" s="28">
        <v>0.18557893557902835</v>
      </c>
      <c r="P18" s="5">
        <v>12</v>
      </c>
      <c r="Q18" s="35">
        <v>0.375</v>
      </c>
      <c r="R18" s="35">
        <v>0.45</v>
      </c>
      <c r="S18" s="5">
        <v>62</v>
      </c>
      <c r="T18" s="35">
        <v>0.17272017272025908</v>
      </c>
      <c r="U18" s="35">
        <v>0.2070102070103105</v>
      </c>
      <c r="V18" s="35"/>
      <c r="W18" s="5">
        <v>12</v>
      </c>
      <c r="X18" s="35">
        <v>0.33800000000000002</v>
      </c>
      <c r="Y18" s="35">
        <v>0.40312500000000001</v>
      </c>
      <c r="Z18" s="5">
        <v>62</v>
      </c>
      <c r="AA18" s="35">
        <v>0.15494015494023242</v>
      </c>
      <c r="AB18" s="35">
        <v>0.18557893557902835</v>
      </c>
      <c r="AE18" s="5">
        <v>12</v>
      </c>
      <c r="AF18" s="35">
        <v>0.375</v>
      </c>
      <c r="AG18" s="35">
        <v>0.45</v>
      </c>
      <c r="AH18" s="5">
        <v>52</v>
      </c>
      <c r="AI18" s="35">
        <v>0.18859806671657792</v>
      </c>
      <c r="AJ18" s="35">
        <v>0.22604032996178086</v>
      </c>
      <c r="AK18" s="35"/>
      <c r="AL18" s="5">
        <v>12</v>
      </c>
      <c r="AM18" s="35">
        <v>0.33800000000000002</v>
      </c>
      <c r="AN18" s="35">
        <v>0.40312500000000001</v>
      </c>
      <c r="AO18" s="5">
        <v>52</v>
      </c>
      <c r="AP18" s="35">
        <v>0.16918355984869488</v>
      </c>
      <c r="AQ18" s="35">
        <v>0.20263891543352902</v>
      </c>
      <c r="AX18" s="41">
        <v>12</v>
      </c>
      <c r="AY18" s="72">
        <v>0.375</v>
      </c>
      <c r="AZ18" s="72">
        <v>0.45</v>
      </c>
      <c r="BA18" s="41">
        <v>37</v>
      </c>
      <c r="BB18" s="72">
        <v>0.22135135135135134</v>
      </c>
      <c r="BC18" s="72">
        <v>0.26135135135135135</v>
      </c>
      <c r="BD18" s="41"/>
      <c r="BE18" s="41">
        <v>12</v>
      </c>
      <c r="BF18" s="72">
        <v>0.33800000000000002</v>
      </c>
      <c r="BG18" s="72">
        <v>0.40312500000000001</v>
      </c>
      <c r="BH18" s="41">
        <v>37</v>
      </c>
      <c r="BI18" s="72">
        <v>0.20135135135135135</v>
      </c>
      <c r="BJ18" s="72">
        <v>0.23635135135135135</v>
      </c>
    </row>
    <row r="19" spans="2:62" x14ac:dyDescent="0.25">
      <c r="B19" s="5">
        <v>13</v>
      </c>
      <c r="C19" s="28">
        <f>[1]!KSCRIT(B19,C$1,$D$2)</f>
        <v>0.36099999999999999</v>
      </c>
      <c r="D19" s="28">
        <f>[1]!KSCRIT(B19,D$1,$D$2)</f>
        <v>0.433</v>
      </c>
      <c r="F19" s="28">
        <f>[1]!KSCRIT(B19,F$1,$G$2)</f>
        <v>0.32500000000000001</v>
      </c>
      <c r="G19" s="28">
        <f>[1]!KSCRIT(B19,G$1,$G$2)</f>
        <v>0.38800000000000001</v>
      </c>
      <c r="H19" s="5">
        <v>63</v>
      </c>
      <c r="I19" s="28">
        <v>0.17134389443084969</v>
      </c>
      <c r="J19" s="28">
        <v>0.20536069700168011</v>
      </c>
      <c r="L19" s="28">
        <v>0.15370555235708572</v>
      </c>
      <c r="M19" s="28">
        <v>0.18410019539491107</v>
      </c>
      <c r="P19" s="5">
        <v>13</v>
      </c>
      <c r="Q19" s="35">
        <v>0.36099999999999999</v>
      </c>
      <c r="R19" s="35">
        <v>0.433</v>
      </c>
      <c r="S19" s="5">
        <v>63</v>
      </c>
      <c r="T19" s="35">
        <v>0.17134389443084969</v>
      </c>
      <c r="U19" s="35">
        <v>0.20536069700168011</v>
      </c>
      <c r="V19" s="35"/>
      <c r="W19" s="5">
        <v>13</v>
      </c>
      <c r="X19" s="35">
        <v>0.32500000000000001</v>
      </c>
      <c r="Y19" s="35">
        <v>0.38800000000000001</v>
      </c>
      <c r="Z19" s="5">
        <v>63</v>
      </c>
      <c r="AA19" s="35">
        <v>0.15370555235708572</v>
      </c>
      <c r="AB19" s="35">
        <v>0.18410019539491107</v>
      </c>
      <c r="AE19" s="5">
        <v>13</v>
      </c>
      <c r="AF19" s="35">
        <v>0.36099999999999999</v>
      </c>
      <c r="AG19" s="35">
        <v>0.433</v>
      </c>
      <c r="AH19" s="5">
        <v>53</v>
      </c>
      <c r="AI19" s="35">
        <v>0.18681036697021708</v>
      </c>
      <c r="AJ19" s="35">
        <v>0.22389771923636309</v>
      </c>
      <c r="AK19" s="35"/>
      <c r="AL19" s="5">
        <v>13</v>
      </c>
      <c r="AM19" s="35">
        <v>0.32500000000000001</v>
      </c>
      <c r="AN19" s="35">
        <v>0.38800000000000001</v>
      </c>
      <c r="AO19" s="5">
        <v>53</v>
      </c>
      <c r="AP19" s="35">
        <v>0.16757988801740062</v>
      </c>
      <c r="AQ19" s="35">
        <v>0.20071812407002185</v>
      </c>
      <c r="AX19" s="41">
        <v>13</v>
      </c>
      <c r="AY19" s="72">
        <v>0.36099999999999999</v>
      </c>
      <c r="AZ19" s="72">
        <v>0.433</v>
      </c>
      <c r="BA19" s="41">
        <v>38</v>
      </c>
      <c r="BB19" s="72">
        <v>0.2173684210526316</v>
      </c>
      <c r="BC19" s="72">
        <v>0.25736842105263158</v>
      </c>
      <c r="BD19" s="41"/>
      <c r="BE19" s="41">
        <v>13</v>
      </c>
      <c r="BF19" s="72">
        <v>0.32500000000000001</v>
      </c>
      <c r="BG19" s="72">
        <v>0.38800000000000001</v>
      </c>
      <c r="BH19" s="41">
        <v>38</v>
      </c>
      <c r="BI19" s="72">
        <v>0.19736842105263158</v>
      </c>
      <c r="BJ19" s="72">
        <v>0.23236842105263159</v>
      </c>
    </row>
    <row r="20" spans="2:62" x14ac:dyDescent="0.25">
      <c r="B20" s="5">
        <v>14</v>
      </c>
      <c r="C20" s="28">
        <f>[1]!KSCRIT(B20,C$1,$D$2)</f>
        <v>0.34899999999999998</v>
      </c>
      <c r="D20" s="28">
        <f>[1]!KSCRIT(B20,D$1,$D$2)</f>
        <v>0.41799999999999998</v>
      </c>
      <c r="F20" s="28">
        <f>[1]!KSCRIT(B20,F$1,$G$2)</f>
        <v>0.314</v>
      </c>
      <c r="G20" s="28">
        <f>[1]!KSCRIT(B20,G$1,$G$2)</f>
        <v>0.37487499999999996</v>
      </c>
      <c r="H20" s="5">
        <v>64</v>
      </c>
      <c r="I20" s="28">
        <v>0.17</v>
      </c>
      <c r="J20" s="28">
        <v>0.20374999999999999</v>
      </c>
      <c r="L20" s="28">
        <v>0.1525</v>
      </c>
      <c r="M20" s="28">
        <v>0.18265624999999999</v>
      </c>
      <c r="P20" s="5">
        <v>14</v>
      </c>
      <c r="Q20" s="35">
        <v>0.34899999999999998</v>
      </c>
      <c r="R20" s="35">
        <v>0.41799999999999998</v>
      </c>
      <c r="S20" s="5">
        <v>64</v>
      </c>
      <c r="T20" s="35">
        <v>0.17</v>
      </c>
      <c r="U20" s="35">
        <v>0.20374999999999999</v>
      </c>
      <c r="V20" s="35"/>
      <c r="W20" s="5">
        <v>14</v>
      </c>
      <c r="X20" s="35">
        <v>0.314</v>
      </c>
      <c r="Y20" s="35">
        <v>0.37487499999999996</v>
      </c>
      <c r="Z20" s="5">
        <v>64</v>
      </c>
      <c r="AA20" s="35">
        <v>0.1525</v>
      </c>
      <c r="AB20" s="35">
        <v>0.18265624999999999</v>
      </c>
      <c r="AE20" s="5">
        <v>14</v>
      </c>
      <c r="AF20" s="35">
        <v>0.34899999999999998</v>
      </c>
      <c r="AG20" s="35">
        <v>0.41799999999999998</v>
      </c>
      <c r="AH20" s="5">
        <v>54</v>
      </c>
      <c r="AI20" s="35">
        <v>0.18507255834361791</v>
      </c>
      <c r="AJ20" s="35">
        <v>0.22181490448536556</v>
      </c>
      <c r="AK20" s="35"/>
      <c r="AL20" s="5">
        <v>14</v>
      </c>
      <c r="AM20" s="35">
        <v>0.314</v>
      </c>
      <c r="AN20" s="35">
        <v>0.37487499999999996</v>
      </c>
      <c r="AO20" s="5">
        <v>54</v>
      </c>
      <c r="AP20" s="35">
        <v>0.16602097145530428</v>
      </c>
      <c r="AQ20" s="35">
        <v>0.19885093814677327</v>
      </c>
      <c r="AX20" s="41">
        <v>14</v>
      </c>
      <c r="AY20" s="72">
        <v>0.34899999999999998</v>
      </c>
      <c r="AZ20" s="72">
        <v>0.41799999999999998</v>
      </c>
      <c r="BA20" s="41">
        <v>39</v>
      </c>
      <c r="BB20" s="72">
        <v>0.21358974358974359</v>
      </c>
      <c r="BC20" s="72">
        <v>0.25358974358974362</v>
      </c>
      <c r="BD20" s="41"/>
      <c r="BE20" s="41">
        <v>14</v>
      </c>
      <c r="BF20" s="72">
        <v>0.314</v>
      </c>
      <c r="BG20" s="72">
        <v>0.37487499999999996</v>
      </c>
      <c r="BH20" s="41">
        <v>39</v>
      </c>
      <c r="BI20" s="72">
        <v>0.1935897435897436</v>
      </c>
      <c r="BJ20" s="72">
        <v>0.2285897435897436</v>
      </c>
    </row>
    <row r="21" spans="2:62" x14ac:dyDescent="0.25">
      <c r="B21" s="5">
        <v>15</v>
      </c>
      <c r="C21" s="28">
        <f>[1]!KSCRIT(B21,C$1,$D$2)</f>
        <v>0.33800000000000002</v>
      </c>
      <c r="D21" s="28">
        <f>[1]!KSCRIT(B21,D$1,$D$2)</f>
        <v>0.40400000000000003</v>
      </c>
      <c r="F21" s="28">
        <f>[1]!KSCRIT(B21,F$1,$G$2)</f>
        <v>0.30399999999999999</v>
      </c>
      <c r="G21" s="28">
        <f>[1]!KSCRIT(B21,G$1,$G$2)</f>
        <v>0.36275000000000002</v>
      </c>
      <c r="H21" s="5">
        <v>65</v>
      </c>
      <c r="I21" s="28">
        <v>0.16868723904132352</v>
      </c>
      <c r="J21" s="28">
        <v>0.20217661738040979</v>
      </c>
      <c r="L21" s="28">
        <v>0.15132237619883432</v>
      </c>
      <c r="M21" s="28">
        <v>0.18124575591848086</v>
      </c>
      <c r="P21" s="5">
        <v>15</v>
      </c>
      <c r="Q21" s="35">
        <v>0.33800000000000002</v>
      </c>
      <c r="R21" s="35">
        <v>0.40400000000000003</v>
      </c>
      <c r="S21" s="5">
        <v>65</v>
      </c>
      <c r="T21" s="35">
        <v>0.16868723904132352</v>
      </c>
      <c r="U21" s="35">
        <v>0.20217661738040979</v>
      </c>
      <c r="V21" s="35"/>
      <c r="W21" s="5">
        <v>15</v>
      </c>
      <c r="X21" s="35">
        <v>0.30399999999999999</v>
      </c>
      <c r="Y21" s="35">
        <v>0.36275000000000002</v>
      </c>
      <c r="Z21" s="5">
        <v>65</v>
      </c>
      <c r="AA21" s="35">
        <v>0.15132237619883432</v>
      </c>
      <c r="AB21" s="35">
        <v>0.18124575591848086</v>
      </c>
      <c r="AE21" s="5">
        <v>15</v>
      </c>
      <c r="AF21" s="35">
        <v>0.33800000000000002</v>
      </c>
      <c r="AG21" s="35">
        <v>0.40400000000000003</v>
      </c>
      <c r="AH21" s="5">
        <v>55</v>
      </c>
      <c r="AI21" s="35">
        <v>0.18338236259000185</v>
      </c>
      <c r="AJ21" s="35">
        <v>0.21978915516301689</v>
      </c>
      <c r="AK21" s="35"/>
      <c r="AL21" s="5">
        <v>15</v>
      </c>
      <c r="AM21" s="35">
        <v>0.30399999999999999</v>
      </c>
      <c r="AN21" s="35">
        <v>0.36275000000000002</v>
      </c>
      <c r="AO21" s="5">
        <v>55</v>
      </c>
      <c r="AP21" s="35">
        <v>0.16450476644103107</v>
      </c>
      <c r="AQ21" s="35">
        <v>0.1970349098048825</v>
      </c>
      <c r="AX21" s="41">
        <v>15</v>
      </c>
      <c r="AY21" s="72">
        <v>0.33800000000000002</v>
      </c>
      <c r="AZ21" s="72">
        <v>0.40400000000000003</v>
      </c>
      <c r="BA21" s="41">
        <v>40</v>
      </c>
      <c r="BB21" s="72">
        <v>0.21</v>
      </c>
      <c r="BC21" s="72">
        <v>0.25</v>
      </c>
      <c r="BD21" s="41"/>
      <c r="BE21" s="41">
        <v>15</v>
      </c>
      <c r="BF21" s="72">
        <v>0.30399999999999999</v>
      </c>
      <c r="BG21" s="72">
        <v>0.36275000000000002</v>
      </c>
      <c r="BH21" s="41">
        <v>40</v>
      </c>
      <c r="BI21" s="72">
        <v>0.19</v>
      </c>
      <c r="BJ21" s="72">
        <v>0.22500000000000001</v>
      </c>
    </row>
    <row r="22" spans="2:62" x14ac:dyDescent="0.25">
      <c r="B22" s="5">
        <v>16</v>
      </c>
      <c r="C22" s="28">
        <f>[1]!KSCRIT(B22,C$1,$D$2)</f>
        <v>0.32800000000000001</v>
      </c>
      <c r="D22" s="28">
        <f>[1]!KSCRIT(B22,D$1,$D$2)</f>
        <v>0.39200000000000002</v>
      </c>
      <c r="F22" s="28">
        <f>[1]!KSCRIT(B22,F$1,$G$2)</f>
        <v>0.29499999999999998</v>
      </c>
      <c r="G22" s="28">
        <f>[1]!KSCRIT(B22,G$1,$G$2)</f>
        <v>0.35200000000000004</v>
      </c>
      <c r="H22" s="5">
        <v>66</v>
      </c>
      <c r="I22" s="28">
        <v>0.16740442773189251</v>
      </c>
      <c r="J22" s="28">
        <v>0.20063913029631233</v>
      </c>
      <c r="L22" s="28">
        <v>0.15017161899478593</v>
      </c>
      <c r="M22" s="28">
        <v>0.17986744119354994</v>
      </c>
      <c r="P22" s="5">
        <v>16</v>
      </c>
      <c r="Q22" s="35">
        <v>0.32800000000000001</v>
      </c>
      <c r="R22" s="35">
        <v>0.39200000000000002</v>
      </c>
      <c r="S22" s="5">
        <v>66</v>
      </c>
      <c r="T22" s="35">
        <v>0.16740442773189251</v>
      </c>
      <c r="U22" s="35">
        <v>0.20063913029631233</v>
      </c>
      <c r="V22" s="35"/>
      <c r="W22" s="5">
        <v>16</v>
      </c>
      <c r="X22" s="35">
        <v>0.29499999999999998</v>
      </c>
      <c r="Y22" s="35">
        <v>0.35200000000000004</v>
      </c>
      <c r="Z22" s="5">
        <v>66</v>
      </c>
      <c r="AA22" s="35">
        <v>0.15017161899478593</v>
      </c>
      <c r="AB22" s="35">
        <v>0.17986744119354994</v>
      </c>
      <c r="AE22" s="5">
        <v>16</v>
      </c>
      <c r="AF22" s="35">
        <v>0.32800000000000001</v>
      </c>
      <c r="AG22" s="35">
        <v>0.39200000000000002</v>
      </c>
      <c r="AH22" s="5">
        <v>56</v>
      </c>
      <c r="AI22" s="35">
        <v>0.1817376445004486</v>
      </c>
      <c r="AJ22" s="35">
        <v>0.21781791215862586</v>
      </c>
      <c r="AK22" s="35"/>
      <c r="AL22" s="5">
        <v>16</v>
      </c>
      <c r="AM22" s="35">
        <v>0.29499999999999998</v>
      </c>
      <c r="AN22" s="35">
        <v>0.35200000000000004</v>
      </c>
      <c r="AO22" s="5">
        <v>56</v>
      </c>
      <c r="AP22" s="35">
        <v>0.16302935756657888</v>
      </c>
      <c r="AQ22" s="35">
        <v>0.19526774487226506</v>
      </c>
      <c r="AX22" s="41">
        <v>16</v>
      </c>
      <c r="AY22" s="72">
        <v>0.32800000000000001</v>
      </c>
      <c r="AZ22" s="72">
        <v>0.39200000000000002</v>
      </c>
      <c r="BA22" s="41">
        <v>41</v>
      </c>
      <c r="BB22" s="72">
        <v>0.20780487804878048</v>
      </c>
      <c r="BC22" s="72">
        <v>0.24780487804878049</v>
      </c>
      <c r="BD22" s="41"/>
      <c r="BE22" s="41">
        <v>16</v>
      </c>
      <c r="BF22" s="72">
        <v>0.29499999999999998</v>
      </c>
      <c r="BG22" s="72">
        <v>0.35200000000000004</v>
      </c>
      <c r="BH22" s="41">
        <v>41</v>
      </c>
      <c r="BI22" s="72">
        <v>0.18780487804878049</v>
      </c>
      <c r="BJ22" s="72">
        <v>0.22280487804878049</v>
      </c>
    </row>
    <row r="23" spans="2:62" x14ac:dyDescent="0.25">
      <c r="B23" s="5">
        <v>17</v>
      </c>
      <c r="C23" s="28">
        <f>[1]!KSCRIT(B23,C$1,$D$2)</f>
        <v>0.318</v>
      </c>
      <c r="D23" s="28">
        <f>[1]!KSCRIT(B23,D$1,$D$2)</f>
        <v>0.38100000000000001</v>
      </c>
      <c r="F23" s="28">
        <f>[1]!KSCRIT(B23,F$1,$G$2)</f>
        <v>0.28599999999999998</v>
      </c>
      <c r="G23" s="28">
        <f>[1]!KSCRIT(B23,G$1,$G$2)</f>
        <v>0.34162500000000001</v>
      </c>
      <c r="H23" s="5">
        <v>67</v>
      </c>
      <c r="I23" s="28">
        <v>0.1661504443245751</v>
      </c>
      <c r="J23" s="28">
        <v>0.1991361943007775</v>
      </c>
      <c r="L23" s="28">
        <v>0.14904672211469236</v>
      </c>
      <c r="M23" s="28">
        <v>0.17852010056565099</v>
      </c>
      <c r="P23" s="5">
        <v>17</v>
      </c>
      <c r="Q23" s="35">
        <v>0.318</v>
      </c>
      <c r="R23" s="35">
        <v>0.38100000000000001</v>
      </c>
      <c r="S23" s="5">
        <v>67</v>
      </c>
      <c r="T23" s="35">
        <v>0.1661504443245751</v>
      </c>
      <c r="U23" s="35">
        <v>0.1991361943007775</v>
      </c>
      <c r="V23" s="35"/>
      <c r="W23" s="5">
        <v>17</v>
      </c>
      <c r="X23" s="35">
        <v>0.28599999999999998</v>
      </c>
      <c r="Y23" s="35">
        <v>0.34162500000000001</v>
      </c>
      <c r="Z23" s="5">
        <v>67</v>
      </c>
      <c r="AA23" s="35">
        <v>0.14904672211469236</v>
      </c>
      <c r="AB23" s="35">
        <v>0.17852010056565099</v>
      </c>
      <c r="AE23" s="5">
        <v>17</v>
      </c>
      <c r="AF23" s="35">
        <v>0.318</v>
      </c>
      <c r="AG23" s="35">
        <v>0.38100000000000001</v>
      </c>
      <c r="AH23" s="5">
        <v>57</v>
      </c>
      <c r="AI23" s="35">
        <v>0.18013640056084596</v>
      </c>
      <c r="AJ23" s="35">
        <v>0.21589877420160211</v>
      </c>
      <c r="AK23" s="35"/>
      <c r="AL23" s="5">
        <v>17</v>
      </c>
      <c r="AM23" s="35">
        <v>0.28599999999999998</v>
      </c>
      <c r="AN23" s="35">
        <v>0.34162500000000001</v>
      </c>
      <c r="AO23" s="5">
        <v>57</v>
      </c>
      <c r="AP23" s="35">
        <v>0.16159294756193535</v>
      </c>
      <c r="AQ23" s="35">
        <v>0.19354729067612952</v>
      </c>
      <c r="AX23" s="41">
        <v>17</v>
      </c>
      <c r="AY23" s="72">
        <v>0.318</v>
      </c>
      <c r="AZ23" s="72">
        <v>0.38100000000000001</v>
      </c>
      <c r="BA23" s="41">
        <v>42</v>
      </c>
      <c r="BB23" s="72">
        <v>0.20571428571428571</v>
      </c>
      <c r="BC23" s="72">
        <v>0.24571428571428572</v>
      </c>
      <c r="BD23" s="41"/>
      <c r="BE23" s="41">
        <v>17</v>
      </c>
      <c r="BF23" s="72">
        <v>0.28599999999999998</v>
      </c>
      <c r="BG23" s="72">
        <v>0.34162500000000001</v>
      </c>
      <c r="BH23" s="41">
        <v>42</v>
      </c>
      <c r="BI23" s="72">
        <v>0.18571428571428572</v>
      </c>
      <c r="BJ23" s="72">
        <v>0.22071428571428572</v>
      </c>
    </row>
    <row r="24" spans="2:62" x14ac:dyDescent="0.25">
      <c r="B24" s="5">
        <v>18</v>
      </c>
      <c r="C24" s="28">
        <f>[1]!KSCRIT(B24,C$1,$D$2)</f>
        <v>0.309</v>
      </c>
      <c r="D24" s="28">
        <f>[1]!KSCRIT(B24,D$1,$D$2)</f>
        <v>0.371</v>
      </c>
      <c r="F24" s="28">
        <f>[1]!KSCRIT(B24,F$1,$G$2)</f>
        <v>0.27800000000000002</v>
      </c>
      <c r="G24" s="28">
        <f>[1]!KSCRIT(B24,G$1,$G$2)</f>
        <v>0.33224999999999999</v>
      </c>
      <c r="H24" s="5">
        <v>68</v>
      </c>
      <c r="I24" s="28">
        <v>0.16492422502470644</v>
      </c>
      <c r="J24" s="28">
        <v>0.19766653440461135</v>
      </c>
      <c r="L24" s="28">
        <v>0.1479467312721631</v>
      </c>
      <c r="M24" s="28">
        <v>0.17720259104217076</v>
      </c>
      <c r="P24" s="5">
        <v>18</v>
      </c>
      <c r="Q24" s="35">
        <v>0.309</v>
      </c>
      <c r="R24" s="35">
        <v>0.371</v>
      </c>
      <c r="S24" s="5">
        <v>68</v>
      </c>
      <c r="T24" s="35">
        <v>0.16492422502470644</v>
      </c>
      <c r="U24" s="35">
        <v>0.19766653440461135</v>
      </c>
      <c r="V24" s="35"/>
      <c r="W24" s="5">
        <v>18</v>
      </c>
      <c r="X24" s="35">
        <v>0.27800000000000002</v>
      </c>
      <c r="Y24" s="35">
        <v>0.33224999999999999</v>
      </c>
      <c r="Z24" s="5">
        <v>68</v>
      </c>
      <c r="AA24" s="35">
        <v>0.1479467312721631</v>
      </c>
      <c r="AB24" s="35">
        <v>0.17720259104217076</v>
      </c>
      <c r="AE24" s="5">
        <v>18</v>
      </c>
      <c r="AF24" s="35">
        <v>0.309</v>
      </c>
      <c r="AG24" s="35">
        <v>0.371</v>
      </c>
      <c r="AH24" s="5">
        <v>58</v>
      </c>
      <c r="AI24" s="35">
        <v>0.17857674868922269</v>
      </c>
      <c r="AJ24" s="35">
        <v>0.21402948556134774</v>
      </c>
      <c r="AK24" s="35"/>
      <c r="AL24" s="5">
        <v>18</v>
      </c>
      <c r="AM24" s="35">
        <v>0.27800000000000002</v>
      </c>
      <c r="AN24" s="35">
        <v>0.33224999999999999</v>
      </c>
      <c r="AO24" s="5">
        <v>58</v>
      </c>
      <c r="AP24" s="35">
        <v>0.1601938480888615</v>
      </c>
      <c r="AQ24" s="35">
        <v>0.19187152501626956</v>
      </c>
      <c r="AX24" s="41">
        <v>18</v>
      </c>
      <c r="AY24" s="72">
        <v>0.309</v>
      </c>
      <c r="AZ24" s="72">
        <v>0.371</v>
      </c>
      <c r="BA24" s="41">
        <v>43</v>
      </c>
      <c r="BB24" s="72">
        <v>0.20372093023255813</v>
      </c>
      <c r="BC24" s="72">
        <v>0.24372093023255814</v>
      </c>
      <c r="BD24" s="41"/>
      <c r="BE24" s="41">
        <v>18</v>
      </c>
      <c r="BF24" s="72">
        <v>0.27800000000000002</v>
      </c>
      <c r="BG24" s="72">
        <v>0.33224999999999999</v>
      </c>
      <c r="BH24" s="41">
        <v>43</v>
      </c>
      <c r="BI24" s="72">
        <v>0.18372093023255814</v>
      </c>
      <c r="BJ24" s="72">
        <v>0.21872093023255815</v>
      </c>
    </row>
    <row r="25" spans="2:62" x14ac:dyDescent="0.25">
      <c r="B25" s="5">
        <v>19</v>
      </c>
      <c r="C25" s="28">
        <f>[1]!KSCRIT(B25,C$1,$D$2)</f>
        <v>0.30099999999999999</v>
      </c>
      <c r="D25" s="28">
        <f>[1]!KSCRIT(B25,D$1,$D$2)</f>
        <v>0.36299999999999999</v>
      </c>
      <c r="F25" s="28">
        <f>[1]!KSCRIT(B25,F$1,$G$2)</f>
        <v>0.27200000000000002</v>
      </c>
      <c r="G25" s="28">
        <f>[1]!KSCRIT(B25,G$1,$G$2)</f>
        <v>0.32424999999999998</v>
      </c>
      <c r="H25" s="5">
        <v>69</v>
      </c>
      <c r="I25" s="28">
        <v>0.16372476019664611</v>
      </c>
      <c r="J25" s="28">
        <v>0.19622894052980377</v>
      </c>
      <c r="L25" s="28">
        <v>0.14687074076463841</v>
      </c>
      <c r="M25" s="28">
        <v>0.17591382782158024</v>
      </c>
      <c r="P25" s="5">
        <v>19</v>
      </c>
      <c r="Q25" s="35">
        <v>0.30099999999999999</v>
      </c>
      <c r="R25" s="35">
        <v>0.36299999999999999</v>
      </c>
      <c r="S25" s="5">
        <v>69</v>
      </c>
      <c r="T25" s="35">
        <v>0.16372476019664611</v>
      </c>
      <c r="U25" s="35">
        <v>0.19622894052980377</v>
      </c>
      <c r="V25" s="35"/>
      <c r="W25" s="5">
        <v>19</v>
      </c>
      <c r="X25" s="35">
        <v>0.27200000000000002</v>
      </c>
      <c r="Y25" s="35">
        <v>0.32424999999999998</v>
      </c>
      <c r="Z25" s="5">
        <v>69</v>
      </c>
      <c r="AA25" s="35">
        <v>0.14687074076463841</v>
      </c>
      <c r="AB25" s="35">
        <v>0.17591382782158024</v>
      </c>
      <c r="AE25" s="5">
        <v>19</v>
      </c>
      <c r="AF25" s="35">
        <v>0.30099999999999999</v>
      </c>
      <c r="AG25" s="35">
        <v>0.36299999999999999</v>
      </c>
      <c r="AH25" s="5">
        <v>59</v>
      </c>
      <c r="AI25" s="35">
        <v>0.17705691893392048</v>
      </c>
      <c r="AJ25" s="35">
        <v>0.21220792489874291</v>
      </c>
      <c r="AK25" s="35"/>
      <c r="AL25" s="5">
        <v>19</v>
      </c>
      <c r="AM25" s="35">
        <v>0.27200000000000002</v>
      </c>
      <c r="AN25" s="35">
        <v>0.32424999999999998</v>
      </c>
      <c r="AO25" s="5">
        <v>59</v>
      </c>
      <c r="AP25" s="35">
        <v>0.15883047139660511</v>
      </c>
      <c r="AQ25" s="35">
        <v>0.19023854617072888</v>
      </c>
      <c r="AX25" s="41">
        <v>19</v>
      </c>
      <c r="AY25" s="72">
        <v>0.30099999999999999</v>
      </c>
      <c r="AZ25" s="72">
        <v>0.36299999999999999</v>
      </c>
      <c r="BA25" s="41">
        <v>44</v>
      </c>
      <c r="BB25" s="72">
        <v>0.20181818181818184</v>
      </c>
      <c r="BC25" s="72">
        <v>0.24181818181818182</v>
      </c>
      <c r="BD25" s="41"/>
      <c r="BE25" s="41">
        <v>19</v>
      </c>
      <c r="BF25" s="72">
        <v>0.27200000000000002</v>
      </c>
      <c r="BG25" s="72">
        <v>0.32424999999999998</v>
      </c>
      <c r="BH25" s="41">
        <v>44</v>
      </c>
      <c r="BI25" s="72">
        <v>0.18181818181818182</v>
      </c>
      <c r="BJ25" s="72">
        <v>0.21681818181818183</v>
      </c>
    </row>
    <row r="26" spans="2:62" x14ac:dyDescent="0.25">
      <c r="B26" s="5">
        <v>20</v>
      </c>
      <c r="C26" s="28">
        <f>[1]!KSCRIT(B26,C$1,$D$2)</f>
        <v>0.29399999999999998</v>
      </c>
      <c r="D26" s="28">
        <f>[1]!KSCRIT(B26,D$1,$D$2)</f>
        <v>0.35599999999999998</v>
      </c>
      <c r="F26" s="28">
        <f>[1]!KSCRIT(B26,F$1,$G$2)</f>
        <v>0.26400000000000001</v>
      </c>
      <c r="G26" s="28">
        <f>[1]!KSCRIT(B26,G$1,$G$2)</f>
        <v>0.31724999999999998</v>
      </c>
      <c r="H26" s="5">
        <v>70</v>
      </c>
      <c r="I26" s="28">
        <v>0.16255109086947755</v>
      </c>
      <c r="J26" s="28">
        <v>0.19482226332150615</v>
      </c>
      <c r="L26" s="28">
        <v>0.14581789033879602</v>
      </c>
      <c r="M26" s="28">
        <v>0.17465278053898825</v>
      </c>
      <c r="P26" s="5">
        <v>20</v>
      </c>
      <c r="Q26" s="35">
        <v>0.29399999999999998</v>
      </c>
      <c r="R26" s="35">
        <v>0.35599999999999998</v>
      </c>
      <c r="S26" s="5">
        <v>70</v>
      </c>
      <c r="T26" s="35">
        <v>0.16255109086947755</v>
      </c>
      <c r="U26" s="35">
        <v>0.19482226332150615</v>
      </c>
      <c r="V26" s="35"/>
      <c r="W26" s="5">
        <v>20</v>
      </c>
      <c r="X26" s="35">
        <v>0.26400000000000001</v>
      </c>
      <c r="Y26" s="35">
        <v>0.31724999999999998</v>
      </c>
      <c r="Z26" s="5">
        <v>70</v>
      </c>
      <c r="AA26" s="35">
        <v>0.14581789033879602</v>
      </c>
      <c r="AB26" s="35">
        <v>0.17465278053898825</v>
      </c>
      <c r="AE26" s="5">
        <v>20</v>
      </c>
      <c r="AF26" s="35">
        <v>0.29399999999999998</v>
      </c>
      <c r="AG26" s="35">
        <v>0.35599999999999998</v>
      </c>
      <c r="AH26" s="5">
        <v>60</v>
      </c>
      <c r="AI26" s="35">
        <v>0.17557524502806957</v>
      </c>
      <c r="AJ26" s="35">
        <v>0.21043209514393629</v>
      </c>
      <c r="AK26" s="35"/>
      <c r="AL26" s="5">
        <v>20</v>
      </c>
      <c r="AM26" s="35">
        <v>0.26400000000000001</v>
      </c>
      <c r="AN26" s="35">
        <v>0.31724999999999998</v>
      </c>
      <c r="AO26" s="5">
        <v>60</v>
      </c>
      <c r="AP26" s="35">
        <v>0.15750132274576828</v>
      </c>
      <c r="AQ26" s="35">
        <v>0.18864656382151959</v>
      </c>
      <c r="AX26" s="41">
        <v>20</v>
      </c>
      <c r="AY26" s="72">
        <v>0.29399999999999998</v>
      </c>
      <c r="AZ26" s="72">
        <v>0.35599999999999998</v>
      </c>
      <c r="BA26" s="41">
        <v>45</v>
      </c>
      <c r="BB26" s="72">
        <v>0.2</v>
      </c>
      <c r="BC26" s="72">
        <v>0.24</v>
      </c>
      <c r="BD26" s="41"/>
      <c r="BE26" s="41">
        <v>20</v>
      </c>
      <c r="BF26" s="72">
        <v>0.26400000000000001</v>
      </c>
      <c r="BG26" s="72">
        <v>0.31724999999999998</v>
      </c>
      <c r="BH26" s="41">
        <v>45</v>
      </c>
      <c r="BI26" s="72">
        <v>0.18</v>
      </c>
      <c r="BJ26" s="72">
        <v>0.215</v>
      </c>
    </row>
    <row r="27" spans="2:62" x14ac:dyDescent="0.25">
      <c r="B27" s="5">
        <v>21</v>
      </c>
      <c r="C27" s="28">
        <f>[1]!KSCRIT(B27,C$1,$D$2)</f>
        <v>0.28828571428571426</v>
      </c>
      <c r="D27" s="28">
        <f>[1]!KSCRIT(B27,D$1,$D$2)</f>
        <v>0.34742857142857142</v>
      </c>
      <c r="F27" s="28">
        <f>[1]!KSCRIT(B27,F$1,$G$2)</f>
        <v>0.25828571428571429</v>
      </c>
      <c r="G27" s="28">
        <f>[1]!KSCRIT(B27,G$1,$G$2)</f>
        <v>0.31046428571428569</v>
      </c>
      <c r="H27" s="5">
        <v>71</v>
      </c>
      <c r="I27" s="28">
        <v>0.16140230551436405</v>
      </c>
      <c r="J27" s="28">
        <v>0.19344541028559806</v>
      </c>
      <c r="L27" s="28">
        <v>0.14478736229965009</v>
      </c>
      <c r="M27" s="28">
        <v>0.17341846980357681</v>
      </c>
      <c r="P27" s="5">
        <v>21</v>
      </c>
      <c r="Q27" s="35">
        <v>0.28828571428571426</v>
      </c>
      <c r="R27" s="35">
        <v>0.34742857142857142</v>
      </c>
      <c r="S27" s="5">
        <v>71</v>
      </c>
      <c r="T27" s="35">
        <v>0.16140230551436405</v>
      </c>
      <c r="U27" s="35">
        <v>0.19344541028559806</v>
      </c>
      <c r="V27" s="35"/>
      <c r="W27" s="5">
        <v>21</v>
      </c>
      <c r="X27" s="35">
        <v>0.25828571428571429</v>
      </c>
      <c r="Y27" s="35">
        <v>0.31046428571428569</v>
      </c>
      <c r="Z27" s="5">
        <v>71</v>
      </c>
      <c r="AA27" s="35">
        <v>0.14478736229965009</v>
      </c>
      <c r="AB27" s="35">
        <v>0.17341846980357681</v>
      </c>
      <c r="AE27" s="5">
        <v>21</v>
      </c>
      <c r="AF27" s="35">
        <v>0.28828571428571426</v>
      </c>
      <c r="AG27" s="35">
        <v>0.34742857142857142</v>
      </c>
      <c r="AH27" s="5">
        <v>61</v>
      </c>
      <c r="AI27" s="35">
        <v>0.17413015670873855</v>
      </c>
      <c r="AJ27" s="35">
        <v>0.20870011429062044</v>
      </c>
      <c r="AK27" s="35"/>
      <c r="AL27" s="5">
        <v>21</v>
      </c>
      <c r="AM27" s="35">
        <v>0.25828571428571429</v>
      </c>
      <c r="AN27" s="35">
        <v>0.31046428571428569</v>
      </c>
      <c r="AO27" s="5">
        <v>61</v>
      </c>
      <c r="AP27" s="35">
        <v>0.15620499351813311</v>
      </c>
      <c r="AQ27" s="35">
        <v>0.18709389080194425</v>
      </c>
      <c r="AX27" s="41">
        <v>21</v>
      </c>
      <c r="AY27" s="72">
        <v>0.28828571428571426</v>
      </c>
      <c r="AZ27" s="72">
        <v>0.34742857142857142</v>
      </c>
      <c r="BA27" s="41">
        <v>46</v>
      </c>
      <c r="BB27" s="72">
        <v>0.19782608695652174</v>
      </c>
      <c r="BC27" s="72">
        <v>0.23782608695652172</v>
      </c>
      <c r="BD27" s="41"/>
      <c r="BE27" s="41">
        <v>21</v>
      </c>
      <c r="BF27" s="72">
        <v>0.25828571428571429</v>
      </c>
      <c r="BG27" s="72">
        <v>0.31046428571428569</v>
      </c>
      <c r="BH27" s="41">
        <v>46</v>
      </c>
      <c r="BI27" s="72">
        <v>0.17782608695652172</v>
      </c>
      <c r="BJ27" s="72">
        <v>0.21282608695652172</v>
      </c>
    </row>
    <row r="28" spans="2:62" x14ac:dyDescent="0.25">
      <c r="B28" s="5">
        <v>22</v>
      </c>
      <c r="C28" s="28">
        <f>[1]!KSCRIT(B28,C$1,$D$2)</f>
        <v>0.28309090909090912</v>
      </c>
      <c r="D28" s="28">
        <f>[1]!KSCRIT(B28,D$1,$D$2)</f>
        <v>0.33963636363636363</v>
      </c>
      <c r="F28" s="28">
        <f>[1]!KSCRIT(B28,F$1,$G$2)</f>
        <v>0.25309090909090909</v>
      </c>
      <c r="G28" s="28">
        <f>[1]!KSCRIT(B28,G$1,$G$2)</f>
        <v>0.30429545454545454</v>
      </c>
      <c r="H28" s="5">
        <v>72</v>
      </c>
      <c r="I28" s="28">
        <v>0.16027753706895079</v>
      </c>
      <c r="J28" s="28">
        <v>0.19209734222234542</v>
      </c>
      <c r="L28" s="28">
        <v>0.14377837884126468</v>
      </c>
      <c r="M28" s="28">
        <v>0.17220996400147376</v>
      </c>
      <c r="P28" s="5">
        <v>22</v>
      </c>
      <c r="Q28" s="35">
        <v>0.28309090909090912</v>
      </c>
      <c r="R28" s="35">
        <v>0.33963636363636363</v>
      </c>
      <c r="S28" s="5">
        <v>72</v>
      </c>
      <c r="T28" s="35">
        <v>0.16027753706895079</v>
      </c>
      <c r="U28" s="35">
        <v>0.19209734222234542</v>
      </c>
      <c r="V28" s="35"/>
      <c r="W28" s="5">
        <v>22</v>
      </c>
      <c r="X28" s="35">
        <v>0.25309090909090909</v>
      </c>
      <c r="Y28" s="35">
        <v>0.30429545454545454</v>
      </c>
      <c r="Z28" s="5">
        <v>72</v>
      </c>
      <c r="AA28" s="35">
        <v>0.14377837884126468</v>
      </c>
      <c r="AB28" s="35">
        <v>0.17220996400147376</v>
      </c>
      <c r="AE28" s="5">
        <v>22</v>
      </c>
      <c r="AF28" s="35">
        <v>0.28309090909090912</v>
      </c>
      <c r="AG28" s="35">
        <v>0.33963636363636363</v>
      </c>
      <c r="AH28" s="5">
        <v>62</v>
      </c>
      <c r="AI28" s="35">
        <v>0.17272017272025908</v>
      </c>
      <c r="AJ28" s="35">
        <v>0.2070102070103105</v>
      </c>
      <c r="AK28" s="35"/>
      <c r="AL28" s="5">
        <v>22</v>
      </c>
      <c r="AM28" s="35">
        <v>0.25309090909090909</v>
      </c>
      <c r="AN28" s="35">
        <v>0.30429545454545454</v>
      </c>
      <c r="AO28" s="5">
        <v>62</v>
      </c>
      <c r="AP28" s="35">
        <v>0.15494015494023242</v>
      </c>
      <c r="AQ28" s="35">
        <v>0.18557893557902835</v>
      </c>
      <c r="AX28" s="41">
        <v>22</v>
      </c>
      <c r="AY28" s="72">
        <v>0.28309090909090912</v>
      </c>
      <c r="AZ28" s="72">
        <v>0.33963636363636363</v>
      </c>
      <c r="BA28" s="41">
        <v>47</v>
      </c>
      <c r="BB28" s="72">
        <v>0.19574468085106383</v>
      </c>
      <c r="BC28" s="72">
        <v>0.23574468085106381</v>
      </c>
      <c r="BD28" s="41"/>
      <c r="BE28" s="41">
        <v>22</v>
      </c>
      <c r="BF28" s="72">
        <v>0.25309090909090909</v>
      </c>
      <c r="BG28" s="72">
        <v>0.30429545454545454</v>
      </c>
      <c r="BH28" s="41">
        <v>47</v>
      </c>
      <c r="BI28" s="72">
        <v>0.17574468085106382</v>
      </c>
      <c r="BJ28" s="72">
        <v>0.21074468085106382</v>
      </c>
    </row>
    <row r="29" spans="2:62" x14ac:dyDescent="0.25">
      <c r="B29" s="5">
        <v>23</v>
      </c>
      <c r="C29" s="28">
        <f>[1]!KSCRIT(B29,C$1,$D$2)</f>
        <v>0.27834782608695652</v>
      </c>
      <c r="D29" s="28">
        <f>[1]!KSCRIT(B29,D$1,$D$2)</f>
        <v>0.33252173913043476</v>
      </c>
      <c r="F29" s="28">
        <f>[1]!KSCRIT(B29,F$1,$G$2)</f>
        <v>0.24834782608695652</v>
      </c>
      <c r="G29" s="28">
        <f>[1]!KSCRIT(B29,G$1,$G$2)</f>
        <v>0.29866304347826084</v>
      </c>
      <c r="H29" s="5">
        <v>73</v>
      </c>
      <c r="I29" s="28">
        <v>0.1591759601867376</v>
      </c>
      <c r="J29" s="28">
        <v>0.19077706992969282</v>
      </c>
      <c r="L29" s="28">
        <v>0.1427901995792793</v>
      </c>
      <c r="M29" s="28">
        <v>0.17102637634034579</v>
      </c>
      <c r="P29" s="5">
        <v>23</v>
      </c>
      <c r="Q29" s="35">
        <v>0.27834782608695652</v>
      </c>
      <c r="R29" s="35">
        <v>0.33252173913043476</v>
      </c>
      <c r="S29" s="5">
        <v>73</v>
      </c>
      <c r="T29" s="35">
        <v>0.1591759601867376</v>
      </c>
      <c r="U29" s="35">
        <v>0.19077706992969282</v>
      </c>
      <c r="V29" s="35"/>
      <c r="W29" s="5">
        <v>23</v>
      </c>
      <c r="X29" s="35">
        <v>0.24834782608695652</v>
      </c>
      <c r="Y29" s="35">
        <v>0.29866304347826084</v>
      </c>
      <c r="Z29" s="5">
        <v>73</v>
      </c>
      <c r="AA29" s="35">
        <v>0.1427901995792793</v>
      </c>
      <c r="AB29" s="35">
        <v>0.17102637634034579</v>
      </c>
      <c r="AE29" s="5">
        <v>23</v>
      </c>
      <c r="AF29" s="35">
        <v>0.27834782608695652</v>
      </c>
      <c r="AG29" s="35">
        <v>0.33252173913043476</v>
      </c>
      <c r="AH29" s="5">
        <v>63</v>
      </c>
      <c r="AI29" s="35">
        <v>0.17134389443084969</v>
      </c>
      <c r="AJ29" s="35">
        <v>0.20536069700168011</v>
      </c>
      <c r="AK29" s="35"/>
      <c r="AL29" s="5">
        <v>23</v>
      </c>
      <c r="AM29" s="35">
        <v>0.24834782608695652</v>
      </c>
      <c r="AN29" s="35">
        <v>0.29866304347826084</v>
      </c>
      <c r="AO29" s="5">
        <v>63</v>
      </c>
      <c r="AP29" s="35">
        <v>0.15370555235708572</v>
      </c>
      <c r="AQ29" s="35">
        <v>0.18410019539491107</v>
      </c>
      <c r="AX29" s="41">
        <v>23</v>
      </c>
      <c r="AY29" s="72">
        <v>0.27834782608695652</v>
      </c>
      <c r="AZ29" s="72">
        <v>0.33252173913043476</v>
      </c>
      <c r="BA29" s="41">
        <v>48</v>
      </c>
      <c r="BB29" s="72">
        <v>0.19375000000000001</v>
      </c>
      <c r="BC29" s="72">
        <v>0.23375000000000001</v>
      </c>
      <c r="BD29" s="41"/>
      <c r="BE29" s="41">
        <v>23</v>
      </c>
      <c r="BF29" s="72">
        <v>0.24834782608695652</v>
      </c>
      <c r="BG29" s="72">
        <v>0.29866304347826084</v>
      </c>
      <c r="BH29" s="41">
        <v>48</v>
      </c>
      <c r="BI29" s="72">
        <v>0.17375000000000002</v>
      </c>
      <c r="BJ29" s="72">
        <v>0.20875000000000002</v>
      </c>
    </row>
    <row r="30" spans="2:62" x14ac:dyDescent="0.25">
      <c r="B30" s="5">
        <v>24</v>
      </c>
      <c r="C30" s="28">
        <f>[1]!KSCRIT(B30,C$1,$D$2)</f>
        <v>0.27400000000000002</v>
      </c>
      <c r="D30" s="28">
        <f>[1]!KSCRIT(B30,D$1,$D$2)</f>
        <v>0.32600000000000001</v>
      </c>
      <c r="F30" s="28">
        <f>[1]!KSCRIT(B30,F$1,$G$2)</f>
        <v>0.24399999999999999</v>
      </c>
      <c r="G30" s="28">
        <f>[1]!KSCRIT(B30,G$1,$G$2)</f>
        <v>0.29350000000000004</v>
      </c>
      <c r="H30" s="5">
        <v>74</v>
      </c>
      <c r="I30" s="28">
        <v>0.15809678869159424</v>
      </c>
      <c r="J30" s="28">
        <v>0.18948365115242541</v>
      </c>
      <c r="L30" s="28">
        <v>0.14182211926745952</v>
      </c>
      <c r="M30" s="28">
        <v>0.16986686211440591</v>
      </c>
      <c r="P30" s="5">
        <v>24</v>
      </c>
      <c r="Q30" s="35">
        <v>0.27400000000000002</v>
      </c>
      <c r="R30" s="35">
        <v>0.32600000000000001</v>
      </c>
      <c r="S30" s="5">
        <v>74</v>
      </c>
      <c r="T30" s="35">
        <v>0.15809678869159424</v>
      </c>
      <c r="U30" s="35">
        <v>0.18948365115242541</v>
      </c>
      <c r="V30" s="35"/>
      <c r="W30" s="5">
        <v>24</v>
      </c>
      <c r="X30" s="35">
        <v>0.24399999999999999</v>
      </c>
      <c r="Y30" s="35">
        <v>0.29350000000000004</v>
      </c>
      <c r="Z30" s="5">
        <v>74</v>
      </c>
      <c r="AA30" s="35">
        <v>0.14182211926745952</v>
      </c>
      <c r="AB30" s="35">
        <v>0.16986686211440591</v>
      </c>
      <c r="AE30" s="5">
        <v>24</v>
      </c>
      <c r="AF30" s="35">
        <v>0.27400000000000002</v>
      </c>
      <c r="AG30" s="35">
        <v>0.32600000000000001</v>
      </c>
      <c r="AH30" s="5">
        <v>64</v>
      </c>
      <c r="AI30" s="35">
        <v>0.17</v>
      </c>
      <c r="AJ30" s="35">
        <v>0.20374999999999999</v>
      </c>
      <c r="AK30" s="35"/>
      <c r="AL30" s="5">
        <v>24</v>
      </c>
      <c r="AM30" s="35">
        <v>0.24399999999999999</v>
      </c>
      <c r="AN30" s="35">
        <v>0.29350000000000004</v>
      </c>
      <c r="AO30" s="5">
        <v>64</v>
      </c>
      <c r="AP30" s="35">
        <v>0.1525</v>
      </c>
      <c r="AQ30" s="35">
        <v>0.18265624999999999</v>
      </c>
      <c r="AX30" s="41">
        <v>24</v>
      </c>
      <c r="AY30" s="72">
        <v>0.27400000000000002</v>
      </c>
      <c r="AZ30" s="72">
        <v>0.32600000000000001</v>
      </c>
      <c r="BA30" s="41">
        <v>49</v>
      </c>
      <c r="BB30" s="72">
        <v>0.19183673469387755</v>
      </c>
      <c r="BC30" s="72">
        <v>0.23183673469387756</v>
      </c>
      <c r="BD30" s="41"/>
      <c r="BE30" s="41">
        <v>24</v>
      </c>
      <c r="BF30" s="72">
        <v>0.24399999999999999</v>
      </c>
      <c r="BG30" s="72">
        <v>0.29350000000000004</v>
      </c>
      <c r="BH30" s="41">
        <v>49</v>
      </c>
      <c r="BI30" s="72">
        <v>0.17183673469387756</v>
      </c>
      <c r="BJ30" s="72">
        <v>0.20683673469387756</v>
      </c>
    </row>
    <row r="31" spans="2:62" x14ac:dyDescent="0.25">
      <c r="B31" s="5">
        <v>25</v>
      </c>
      <c r="C31" s="28">
        <f>[1]!KSCRIT(B31,C$1,$D$2)</f>
        <v>0.27</v>
      </c>
      <c r="D31" s="28">
        <f>[1]!KSCRIT(B31,D$1,$D$2)</f>
        <v>0.32</v>
      </c>
      <c r="F31" s="28">
        <f>[1]!KSCRIT(B31,F$1,$G$2)</f>
        <v>0.24</v>
      </c>
      <c r="G31" s="28">
        <f>[1]!KSCRIT(B31,G$1,$G$2)</f>
        <v>0.28875000000000001</v>
      </c>
      <c r="H31" s="5">
        <v>75</v>
      </c>
      <c r="I31" s="28">
        <v>0.1570392732195782</v>
      </c>
      <c r="J31" s="28">
        <v>0.18821618775581797</v>
      </c>
      <c r="L31" s="28">
        <v>0.14087346568226866</v>
      </c>
      <c r="M31" s="28">
        <v>0.16873061617066812</v>
      </c>
      <c r="P31" s="5">
        <v>25</v>
      </c>
      <c r="Q31" s="35">
        <v>0.27</v>
      </c>
      <c r="R31" s="35">
        <v>0.32</v>
      </c>
      <c r="S31" s="5">
        <v>75</v>
      </c>
      <c r="T31" s="35">
        <v>0.1570392732195782</v>
      </c>
      <c r="U31" s="35">
        <v>0.18821618775581797</v>
      </c>
      <c r="V31" s="35"/>
      <c r="W31" s="5">
        <v>25</v>
      </c>
      <c r="X31" s="35">
        <v>0.24</v>
      </c>
      <c r="Y31" s="35">
        <v>0.28875000000000001</v>
      </c>
      <c r="Z31" s="5">
        <v>75</v>
      </c>
      <c r="AA31" s="35">
        <v>0.14087346568226866</v>
      </c>
      <c r="AB31" s="35">
        <v>0.16873061617066812</v>
      </c>
      <c r="AE31" s="5">
        <v>25</v>
      </c>
      <c r="AF31" s="35">
        <v>0.27</v>
      </c>
      <c r="AG31" s="35">
        <v>0.32</v>
      </c>
      <c r="AH31" s="5">
        <v>65</v>
      </c>
      <c r="AI31" s="35">
        <v>0.16868723904132352</v>
      </c>
      <c r="AJ31" s="35">
        <v>0.20217661738040979</v>
      </c>
      <c r="AK31" s="35"/>
      <c r="AL31" s="5">
        <v>25</v>
      </c>
      <c r="AM31" s="35">
        <v>0.24</v>
      </c>
      <c r="AN31" s="35">
        <v>0.28875000000000001</v>
      </c>
      <c r="AO31" s="5">
        <v>65</v>
      </c>
      <c r="AP31" s="35">
        <v>0.15132237619883432</v>
      </c>
      <c r="AQ31" s="35">
        <v>0.18124575591848086</v>
      </c>
      <c r="AX31" s="41">
        <v>25</v>
      </c>
      <c r="AY31" s="72">
        <v>0.27</v>
      </c>
      <c r="AZ31" s="72">
        <v>0.32</v>
      </c>
      <c r="BA31" s="41">
        <v>50</v>
      </c>
      <c r="BB31" s="72">
        <v>0.19</v>
      </c>
      <c r="BC31" s="72">
        <v>0.23</v>
      </c>
      <c r="BD31" s="41"/>
      <c r="BE31" s="41">
        <v>25</v>
      </c>
      <c r="BF31" s="72">
        <v>0.24</v>
      </c>
      <c r="BG31" s="72">
        <v>0.28875000000000001</v>
      </c>
      <c r="BH31" s="41">
        <v>50</v>
      </c>
      <c r="BI31" s="72">
        <v>0.17</v>
      </c>
      <c r="BJ31" s="72">
        <v>0.20500000000000002</v>
      </c>
    </row>
    <row r="32" spans="2:62" x14ac:dyDescent="0.25">
      <c r="B32" s="5">
        <v>26</v>
      </c>
      <c r="C32" s="28">
        <f>[1]!KSCRIT(B32,C$1,$D$2)</f>
        <v>0.2630769230769231</v>
      </c>
      <c r="D32" s="28">
        <f>[1]!KSCRIT(B32,D$1,$D$2)</f>
        <v>0.31307692307692309</v>
      </c>
      <c r="F32" s="28">
        <f>[1]!KSCRIT(B32,F$1,$G$2)</f>
        <v>0.23538461538461539</v>
      </c>
      <c r="G32" s="28">
        <f>[1]!KSCRIT(B32,G$1,$G$2)</f>
        <v>0.28182692307692309</v>
      </c>
      <c r="H32" s="5">
        <v>76</v>
      </c>
      <c r="I32" s="28">
        <v>0.156002699031982</v>
      </c>
      <c r="J32" s="28">
        <v>0.1869738231045078</v>
      </c>
      <c r="L32" s="28">
        <v>0.13994359766104267</v>
      </c>
      <c r="M32" s="28">
        <v>0.16761687055917918</v>
      </c>
      <c r="P32" s="5">
        <v>26</v>
      </c>
      <c r="Q32" s="35">
        <v>0.2630769230769231</v>
      </c>
      <c r="R32" s="35">
        <v>0.31307692307692309</v>
      </c>
      <c r="S32" s="5">
        <v>76</v>
      </c>
      <c r="T32" s="35">
        <v>0.156002699031982</v>
      </c>
      <c r="U32" s="35">
        <v>0.1869738231045078</v>
      </c>
      <c r="V32" s="35"/>
      <c r="W32" s="5">
        <v>26</v>
      </c>
      <c r="X32" s="35">
        <v>0.23538461538461539</v>
      </c>
      <c r="Y32" s="35">
        <v>0.28182692307692309</v>
      </c>
      <c r="Z32" s="5">
        <v>76</v>
      </c>
      <c r="AA32" s="35">
        <v>0.13994359766104267</v>
      </c>
      <c r="AB32" s="35">
        <v>0.16761687055917918</v>
      </c>
      <c r="AE32" s="5">
        <v>26</v>
      </c>
      <c r="AF32" s="35">
        <v>0.2630769230769231</v>
      </c>
      <c r="AG32" s="35">
        <v>0.31307692307692309</v>
      </c>
      <c r="AH32" s="5">
        <v>66</v>
      </c>
      <c r="AI32" s="35">
        <v>0.16740442773189251</v>
      </c>
      <c r="AJ32" s="35">
        <v>0.20063913029631233</v>
      </c>
      <c r="AK32" s="35"/>
      <c r="AL32" s="5">
        <v>26</v>
      </c>
      <c r="AM32" s="35">
        <v>0.23538461538461539</v>
      </c>
      <c r="AN32" s="35">
        <v>0.28182692307692309</v>
      </c>
      <c r="AO32" s="5">
        <v>66</v>
      </c>
      <c r="AP32" s="35">
        <v>0.15017161899478593</v>
      </c>
      <c r="AQ32" s="35">
        <v>0.17986744119354994</v>
      </c>
      <c r="BD32" s="41"/>
      <c r="BE32" s="35"/>
      <c r="BF32" s="35"/>
    </row>
    <row r="33" spans="2:58" x14ac:dyDescent="0.25">
      <c r="B33" s="5">
        <v>27</v>
      </c>
      <c r="C33" s="28">
        <f>[1]!KSCRIT(B33,C$1,$D$2)</f>
        <v>0.25666666666666665</v>
      </c>
      <c r="D33" s="28">
        <f>[1]!KSCRIT(B33,D$1,$D$2)</f>
        <v>0.30666666666666664</v>
      </c>
      <c r="F33" s="28">
        <f>[1]!KSCRIT(B33,F$1,$G$2)</f>
        <v>0.2311111111111111</v>
      </c>
      <c r="G33" s="28">
        <f>[1]!KSCRIT(B33,G$1,$G$2)</f>
        <v>0.27541666666666664</v>
      </c>
      <c r="H33" s="5">
        <v>77</v>
      </c>
      <c r="I33" s="28">
        <v>0.15498638398510761</v>
      </c>
      <c r="J33" s="28">
        <v>0.18575573962920983</v>
      </c>
      <c r="L33" s="28">
        <v>0.13903190328075829</v>
      </c>
      <c r="M33" s="28">
        <v>0.16652489235164594</v>
      </c>
      <c r="P33" s="5">
        <v>27</v>
      </c>
      <c r="Q33" s="35">
        <v>0.25666666666666665</v>
      </c>
      <c r="R33" s="35">
        <v>0.30666666666666664</v>
      </c>
      <c r="S33" s="5">
        <v>77</v>
      </c>
      <c r="T33" s="35">
        <v>0.15498638398510761</v>
      </c>
      <c r="U33" s="35">
        <v>0.18575573962920983</v>
      </c>
      <c r="V33" s="35"/>
      <c r="W33" s="5">
        <v>27</v>
      </c>
      <c r="X33" s="35">
        <v>0.2311111111111111</v>
      </c>
      <c r="Y33" s="35">
        <v>0.27541666666666664</v>
      </c>
      <c r="Z33" s="5">
        <v>77</v>
      </c>
      <c r="AA33" s="35">
        <v>0.13903190328075829</v>
      </c>
      <c r="AB33" s="35">
        <v>0.16652489235164594</v>
      </c>
      <c r="AE33" s="5">
        <v>27</v>
      </c>
      <c r="AF33" s="35">
        <v>0.25666666666666665</v>
      </c>
      <c r="AG33" s="35">
        <v>0.30666666666666664</v>
      </c>
      <c r="AH33" s="5">
        <v>67</v>
      </c>
      <c r="AI33" s="35">
        <v>0.1661504443245751</v>
      </c>
      <c r="AJ33" s="35">
        <v>0.1991361943007775</v>
      </c>
      <c r="AK33" s="35"/>
      <c r="AL33" s="5">
        <v>27</v>
      </c>
      <c r="AM33" s="35">
        <v>0.2311111111111111</v>
      </c>
      <c r="AN33" s="35">
        <v>0.27541666666666664</v>
      </c>
      <c r="AO33" s="5">
        <v>67</v>
      </c>
      <c r="AP33" s="35">
        <v>0.14904672211469236</v>
      </c>
      <c r="AQ33" s="35">
        <v>0.17852010056565099</v>
      </c>
      <c r="BD33" s="41"/>
      <c r="BE33" s="35"/>
      <c r="BF33" s="35"/>
    </row>
    <row r="34" spans="2:58" x14ac:dyDescent="0.25">
      <c r="B34" s="5">
        <v>28</v>
      </c>
      <c r="C34" s="28">
        <f>[1]!KSCRIT(B34,C$1,$D$2)</f>
        <v>0.25071428571428572</v>
      </c>
      <c r="D34" s="28">
        <f>[1]!KSCRIT(B34,D$1,$D$2)</f>
        <v>0.30071428571428571</v>
      </c>
      <c r="F34" s="28">
        <f>[1]!KSCRIT(B34,F$1,$G$2)</f>
        <v>0.22714285714285715</v>
      </c>
      <c r="G34" s="28">
        <f>[1]!KSCRIT(B34,G$1,$G$2)</f>
        <v>0.26946428571428571</v>
      </c>
      <c r="H34" s="5">
        <v>78</v>
      </c>
      <c r="I34" s="28">
        <v>0.15398967664366503</v>
      </c>
      <c r="J34" s="28">
        <v>0.18456115656556907</v>
      </c>
      <c r="L34" s="28">
        <v>0.13813779816564067</v>
      </c>
      <c r="M34" s="28">
        <v>0.16545398161437902</v>
      </c>
      <c r="P34" s="5">
        <v>28</v>
      </c>
      <c r="Q34" s="35">
        <v>0.25071428571428572</v>
      </c>
      <c r="R34" s="35">
        <v>0.30071428571428571</v>
      </c>
      <c r="S34" s="5">
        <v>78</v>
      </c>
      <c r="T34" s="35">
        <v>0.15398967664366503</v>
      </c>
      <c r="U34" s="35">
        <v>0.18456115656556907</v>
      </c>
      <c r="V34" s="35"/>
      <c r="W34" s="5">
        <v>28</v>
      </c>
      <c r="X34" s="35">
        <v>0.22714285714285715</v>
      </c>
      <c r="Y34" s="35">
        <v>0.26946428571428571</v>
      </c>
      <c r="Z34" s="5">
        <v>78</v>
      </c>
      <c r="AA34" s="35">
        <v>0.13813779816564067</v>
      </c>
      <c r="AB34" s="35">
        <v>0.16545398161437902</v>
      </c>
      <c r="AE34" s="5">
        <v>28</v>
      </c>
      <c r="AF34" s="35">
        <v>0.25071428571428572</v>
      </c>
      <c r="AG34" s="35">
        <v>0.30071428571428571</v>
      </c>
      <c r="AH34" s="5">
        <v>68</v>
      </c>
      <c r="AI34" s="35">
        <v>0.16492422502470644</v>
      </c>
      <c r="AJ34" s="35">
        <v>0.19766653440461135</v>
      </c>
      <c r="AK34" s="35"/>
      <c r="AL34" s="5">
        <v>28</v>
      </c>
      <c r="AM34" s="35">
        <v>0.22714285714285715</v>
      </c>
      <c r="AN34" s="35">
        <v>0.26946428571428571</v>
      </c>
      <c r="AO34" s="5">
        <v>68</v>
      </c>
      <c r="AP34" s="35">
        <v>0.1479467312721631</v>
      </c>
      <c r="AQ34" s="35">
        <v>0.17720259104217076</v>
      </c>
      <c r="BD34" s="41"/>
      <c r="BE34" s="35"/>
      <c r="BF34" s="35"/>
    </row>
    <row r="35" spans="2:58" x14ac:dyDescent="0.25">
      <c r="B35" s="5">
        <v>29</v>
      </c>
      <c r="C35" s="28">
        <f>[1]!KSCRIT(B35,C$1,$D$2)</f>
        <v>0.24517241379310342</v>
      </c>
      <c r="D35" s="28">
        <f>[1]!KSCRIT(B35,D$1,$D$2)</f>
        <v>0.29517241379310344</v>
      </c>
      <c r="F35" s="28">
        <f>[1]!KSCRIT(B35,F$1,$G$2)</f>
        <v>0.22344827586206895</v>
      </c>
      <c r="G35" s="28">
        <f>[1]!KSCRIT(B35,G$1,$G$2)</f>
        <v>0.26392241379310344</v>
      </c>
      <c r="H35" s="5">
        <v>79</v>
      </c>
      <c r="I35" s="28">
        <v>0.15301195452593927</v>
      </c>
      <c r="J35" s="28">
        <v>0.18338932785094189</v>
      </c>
      <c r="L35" s="28">
        <v>0.13726072391297492</v>
      </c>
      <c r="M35" s="28">
        <v>0.16440346952281523</v>
      </c>
      <c r="P35" s="5">
        <v>29</v>
      </c>
      <c r="Q35" s="35">
        <v>0.24517241379310342</v>
      </c>
      <c r="R35" s="35">
        <v>0.29517241379310344</v>
      </c>
      <c r="S35" s="5">
        <v>79</v>
      </c>
      <c r="T35" s="35">
        <v>0.15301195452593927</v>
      </c>
      <c r="U35" s="35">
        <v>0.18338932785094189</v>
      </c>
      <c r="V35" s="35"/>
      <c r="W35" s="5">
        <v>29</v>
      </c>
      <c r="X35" s="35">
        <v>0.22344827586206895</v>
      </c>
      <c r="Y35" s="35">
        <v>0.26392241379310344</v>
      </c>
      <c r="Z35" s="5">
        <v>79</v>
      </c>
      <c r="AA35" s="35">
        <v>0.13726072391297492</v>
      </c>
      <c r="AB35" s="35">
        <v>0.16440346952281523</v>
      </c>
      <c r="AE35" s="5">
        <v>29</v>
      </c>
      <c r="AF35" s="35">
        <v>0.24517241379310342</v>
      </c>
      <c r="AG35" s="35">
        <v>0.29517241379310344</v>
      </c>
      <c r="AH35" s="5">
        <v>69</v>
      </c>
      <c r="AI35" s="35">
        <v>0.16372476019664611</v>
      </c>
      <c r="AJ35" s="35">
        <v>0.19622894052980377</v>
      </c>
      <c r="AK35" s="35"/>
      <c r="AL35" s="5">
        <v>29</v>
      </c>
      <c r="AM35" s="35">
        <v>0.22344827586206895</v>
      </c>
      <c r="AN35" s="35">
        <v>0.26392241379310344</v>
      </c>
      <c r="AO35" s="5">
        <v>69</v>
      </c>
      <c r="AP35" s="35">
        <v>0.14687074076463841</v>
      </c>
      <c r="AQ35" s="35">
        <v>0.17591382782158024</v>
      </c>
      <c r="BD35" s="41"/>
      <c r="BE35" s="35"/>
      <c r="BF35" s="35"/>
    </row>
    <row r="36" spans="2:58" x14ac:dyDescent="0.25">
      <c r="B36" s="5">
        <v>30</v>
      </c>
      <c r="C36" s="28">
        <f>[1]!KSCRIT(B36,C$1,$D$2)</f>
        <v>0.24</v>
      </c>
      <c r="D36" s="28">
        <f>[1]!KSCRIT(B36,D$1,$D$2)</f>
        <v>0.28999999999999998</v>
      </c>
      <c r="F36" s="28">
        <f>[1]!KSCRIT(B36,F$1,$G$2)</f>
        <v>0.22</v>
      </c>
      <c r="G36" s="28">
        <f>[1]!KSCRIT(B36,G$1,$G$2)</f>
        <v>0.25874999999999998</v>
      </c>
      <c r="H36" s="5">
        <v>80</v>
      </c>
      <c r="I36" s="28">
        <v>0.15205262246998572</v>
      </c>
      <c r="J36" s="28">
        <v>0.18223954016623284</v>
      </c>
      <c r="L36" s="28">
        <v>0.13640014662748717</v>
      </c>
      <c r="M36" s="28">
        <v>0.16337271660607838</v>
      </c>
      <c r="P36" s="5">
        <v>30</v>
      </c>
      <c r="Q36" s="35">
        <v>0.24</v>
      </c>
      <c r="R36" s="35">
        <v>0.28999999999999998</v>
      </c>
      <c r="S36" s="5">
        <v>80</v>
      </c>
      <c r="T36" s="35">
        <v>0.15205262246998572</v>
      </c>
      <c r="U36" s="35">
        <v>0.18223954016623284</v>
      </c>
      <c r="V36" s="35"/>
      <c r="W36" s="5">
        <v>30</v>
      </c>
      <c r="X36" s="35">
        <v>0.22</v>
      </c>
      <c r="Y36" s="35">
        <v>0.25874999999999998</v>
      </c>
      <c r="Z36" s="5">
        <v>80</v>
      </c>
      <c r="AA36" s="35">
        <v>0.13640014662748717</v>
      </c>
      <c r="AB36" s="35">
        <v>0.16337271660607838</v>
      </c>
      <c r="AE36" s="5">
        <v>30</v>
      </c>
      <c r="AF36" s="35">
        <v>0.24</v>
      </c>
      <c r="AG36" s="35">
        <v>0.28999999999999998</v>
      </c>
      <c r="AH36" s="5">
        <v>70</v>
      </c>
      <c r="AI36" s="35">
        <v>0.16255109086947755</v>
      </c>
      <c r="AJ36" s="35">
        <v>0.19482226332150615</v>
      </c>
      <c r="AK36" s="35"/>
      <c r="AL36" s="5">
        <v>30</v>
      </c>
      <c r="AM36" s="35">
        <v>0.22</v>
      </c>
      <c r="AN36" s="35">
        <v>0.25874999999999998</v>
      </c>
      <c r="AO36" s="5">
        <v>70</v>
      </c>
      <c r="AP36" s="35">
        <v>0.14581789033879602</v>
      </c>
      <c r="AQ36" s="35">
        <v>0.17465278053898825</v>
      </c>
      <c r="BD36" s="41"/>
      <c r="BE36" s="35"/>
      <c r="BF36" s="35"/>
    </row>
    <row r="37" spans="2:58" x14ac:dyDescent="0.25">
      <c r="B37" s="5">
        <v>31</v>
      </c>
      <c r="C37" s="28">
        <f>[1]!KSCRIT(B37,C$1,$D$2)</f>
        <v>0.23774193548387096</v>
      </c>
      <c r="D37" s="28">
        <f>[1]!KSCRIT(B37,D$1,$D$2)</f>
        <v>0.28548387096774192</v>
      </c>
      <c r="F37" s="28">
        <f>[1]!KSCRIT(B37,F$1,$G$2)</f>
        <v>0.21774193548387097</v>
      </c>
      <c r="G37" s="28">
        <f>[1]!KSCRIT(B37,G$1,$G$2)</f>
        <v>0.25564516129032255</v>
      </c>
      <c r="H37" s="5">
        <v>81</v>
      </c>
      <c r="I37" s="28">
        <v>0.15111111111111111</v>
      </c>
      <c r="J37" s="28">
        <v>0.18111111111111111</v>
      </c>
      <c r="L37" s="28">
        <v>0.13555555555555554</v>
      </c>
      <c r="M37" s="28">
        <v>0.16236111111111109</v>
      </c>
      <c r="P37" s="5">
        <v>31</v>
      </c>
      <c r="Q37" s="35">
        <v>0.23774193548387096</v>
      </c>
      <c r="R37" s="35">
        <v>0.28548387096774192</v>
      </c>
      <c r="S37" s="5">
        <v>81</v>
      </c>
      <c r="T37" s="35">
        <v>0.15111111111111111</v>
      </c>
      <c r="U37" s="35">
        <v>0.18111111111111111</v>
      </c>
      <c r="V37" s="35"/>
      <c r="W37" s="5">
        <v>31</v>
      </c>
      <c r="X37" s="35">
        <v>0.21774193548387097</v>
      </c>
      <c r="Y37" s="35">
        <v>0.25564516129032255</v>
      </c>
      <c r="Z37" s="5">
        <v>81</v>
      </c>
      <c r="AA37" s="35">
        <v>0.13555555555555554</v>
      </c>
      <c r="AB37" s="35">
        <v>0.16236111111111109</v>
      </c>
      <c r="AE37" s="5">
        <v>31</v>
      </c>
      <c r="AF37" s="35">
        <v>0.23774193548387096</v>
      </c>
      <c r="AG37" s="35">
        <v>0.28548387096774192</v>
      </c>
      <c r="AH37" s="5">
        <v>71</v>
      </c>
      <c r="AI37" s="35">
        <v>0.16140230551436405</v>
      </c>
      <c r="AJ37" s="35">
        <v>0.19344541028559806</v>
      </c>
      <c r="AK37" s="35"/>
      <c r="AL37" s="5">
        <v>31</v>
      </c>
      <c r="AM37" s="35">
        <v>0.21774193548387097</v>
      </c>
      <c r="AN37" s="35">
        <v>0.25564516129032255</v>
      </c>
      <c r="AO37" s="5">
        <v>71</v>
      </c>
      <c r="AP37" s="35">
        <v>0.14478736229965009</v>
      </c>
      <c r="AQ37" s="35">
        <v>0.17341846980357681</v>
      </c>
      <c r="BD37" s="41"/>
      <c r="BE37" s="35"/>
      <c r="BF37" s="35"/>
    </row>
    <row r="38" spans="2:58" x14ac:dyDescent="0.25">
      <c r="B38" s="5">
        <v>32</v>
      </c>
      <c r="C38" s="28">
        <f>[1]!KSCRIT(B38,C$1,$D$2)</f>
        <v>0.235625</v>
      </c>
      <c r="D38" s="28">
        <f>[1]!KSCRIT(B38,D$1,$D$2)</f>
        <v>0.28125</v>
      </c>
      <c r="F38" s="28">
        <f>[1]!KSCRIT(B38,F$1,$G$2)</f>
        <v>0.21562499999999998</v>
      </c>
      <c r="G38" s="28">
        <f>[1]!KSCRIT(B38,G$1,$G$2)</f>
        <v>0.25273437500000001</v>
      </c>
      <c r="H38" s="5">
        <v>82</v>
      </c>
      <c r="I38" s="28">
        <v>0.1501868754617913</v>
      </c>
      <c r="J38" s="28">
        <v>0.18000338750199985</v>
      </c>
      <c r="L38" s="28">
        <v>0.13472646181131276</v>
      </c>
      <c r="M38" s="28">
        <v>0.16136806747686949</v>
      </c>
      <c r="P38" s="5">
        <v>32</v>
      </c>
      <c r="Q38" s="35">
        <v>0.235625</v>
      </c>
      <c r="R38" s="35">
        <v>0.28125</v>
      </c>
      <c r="S38" s="5">
        <v>82</v>
      </c>
      <c r="T38" s="35">
        <v>0.1501868754617913</v>
      </c>
      <c r="U38" s="35">
        <v>0.18000338750199985</v>
      </c>
      <c r="V38" s="35"/>
      <c r="W38" s="5">
        <v>32</v>
      </c>
      <c r="X38" s="35">
        <v>0.21562499999999998</v>
      </c>
      <c r="Y38" s="35">
        <v>0.25273437500000001</v>
      </c>
      <c r="Z38" s="5">
        <v>82</v>
      </c>
      <c r="AA38" s="35">
        <v>0.13472646181131276</v>
      </c>
      <c r="AB38" s="35">
        <v>0.16136806747686949</v>
      </c>
      <c r="AE38" s="5">
        <v>32</v>
      </c>
      <c r="AF38" s="35">
        <v>0.235625</v>
      </c>
      <c r="AG38" s="35">
        <v>0.28125</v>
      </c>
      <c r="AH38" s="5">
        <v>72</v>
      </c>
      <c r="AI38" s="35">
        <v>0.16027753706895079</v>
      </c>
      <c r="AJ38" s="35">
        <v>0.19209734222234542</v>
      </c>
      <c r="AK38" s="35"/>
      <c r="AL38" s="5">
        <v>32</v>
      </c>
      <c r="AM38" s="35">
        <v>0.21562499999999998</v>
      </c>
      <c r="AN38" s="35">
        <v>0.25273437500000001</v>
      </c>
      <c r="AO38" s="5">
        <v>72</v>
      </c>
      <c r="AP38" s="35">
        <v>0.14377837884126468</v>
      </c>
      <c r="AQ38" s="35">
        <v>0.17220996400147376</v>
      </c>
      <c r="BD38" s="41"/>
      <c r="BE38" s="35"/>
      <c r="BF38" s="35"/>
    </row>
    <row r="39" spans="2:58" x14ac:dyDescent="0.25">
      <c r="B39" s="5">
        <v>33</v>
      </c>
      <c r="C39" s="28">
        <f>[1]!KSCRIT(B39,C$1,$D$2)</f>
        <v>0.23363636363636364</v>
      </c>
      <c r="D39" s="28">
        <f>[1]!KSCRIT(B39,D$1,$D$2)</f>
        <v>0.27727272727272728</v>
      </c>
      <c r="F39" s="28">
        <f>[1]!KSCRIT(B39,F$1,$G$2)</f>
        <v>0.21363636363636362</v>
      </c>
      <c r="G39" s="28">
        <f>[1]!KSCRIT(B39,G$1,$G$2)</f>
        <v>0.25</v>
      </c>
      <c r="H39" s="5">
        <v>83</v>
      </c>
      <c r="I39" s="28">
        <v>0.14927939358597889</v>
      </c>
      <c r="J39" s="28">
        <v>0.17891574378319525</v>
      </c>
      <c r="L39" s="28">
        <v>0.13391239718742221</v>
      </c>
      <c r="M39" s="28">
        <v>0.16039302490993501</v>
      </c>
      <c r="P39" s="5">
        <v>33</v>
      </c>
      <c r="Q39" s="35">
        <v>0.23363636363636364</v>
      </c>
      <c r="R39" s="35">
        <v>0.27727272727272728</v>
      </c>
      <c r="S39" s="5">
        <v>83</v>
      </c>
      <c r="T39" s="35">
        <v>0.14927939358597889</v>
      </c>
      <c r="U39" s="35">
        <v>0.17891574378319525</v>
      </c>
      <c r="V39" s="35"/>
      <c r="W39" s="5">
        <v>33</v>
      </c>
      <c r="X39" s="35">
        <v>0.21363636363636362</v>
      </c>
      <c r="Y39" s="35">
        <v>0.25</v>
      </c>
      <c r="Z39" s="5">
        <v>83</v>
      </c>
      <c r="AA39" s="35">
        <v>0.13391239718742221</v>
      </c>
      <c r="AB39" s="35">
        <v>0.16039302490993501</v>
      </c>
      <c r="AE39" s="5">
        <v>33</v>
      </c>
      <c r="AF39" s="35">
        <v>0.23363636363636364</v>
      </c>
      <c r="AG39" s="35">
        <v>0.27727272727272728</v>
      </c>
      <c r="AH39" s="5">
        <v>73</v>
      </c>
      <c r="AI39" s="35">
        <v>0.1591759601867376</v>
      </c>
      <c r="AJ39" s="35">
        <v>0.19077706992969282</v>
      </c>
      <c r="AK39" s="35"/>
      <c r="AL39" s="5">
        <v>33</v>
      </c>
      <c r="AM39" s="35">
        <v>0.21363636363636362</v>
      </c>
      <c r="AN39" s="35">
        <v>0.25</v>
      </c>
      <c r="AO39" s="5">
        <v>73</v>
      </c>
      <c r="AP39" s="35">
        <v>0.1427901995792793</v>
      </c>
      <c r="AQ39" s="35">
        <v>0.17102637634034579</v>
      </c>
      <c r="BD39" s="41"/>
      <c r="BE39" s="35"/>
      <c r="BF39" s="35"/>
    </row>
    <row r="40" spans="2:58" x14ac:dyDescent="0.25">
      <c r="B40" s="5">
        <v>34</v>
      </c>
      <c r="C40" s="28">
        <f>[1]!KSCRIT(B40,C$1,$D$2)</f>
        <v>0.23176470588235296</v>
      </c>
      <c r="D40" s="28">
        <f>[1]!KSCRIT(B40,D$1,$D$2)</f>
        <v>0.27352941176470591</v>
      </c>
      <c r="F40" s="28">
        <f>[1]!KSCRIT(B40,F$1,$G$2)</f>
        <v>0.21176470588235294</v>
      </c>
      <c r="G40" s="28">
        <f>[1]!KSCRIT(B40,G$1,$G$2)</f>
        <v>0.2474264705882353</v>
      </c>
      <c r="H40" s="5">
        <v>84</v>
      </c>
      <c r="I40" s="28">
        <v>0.14838816536047483</v>
      </c>
      <c r="J40" s="28">
        <v>0.17784758054233379</v>
      </c>
      <c r="L40" s="28">
        <v>0.13311291304395537</v>
      </c>
      <c r="M40" s="28">
        <v>0.15943544605367194</v>
      </c>
      <c r="P40" s="5">
        <v>34</v>
      </c>
      <c r="Q40" s="35">
        <v>0.23176470588235296</v>
      </c>
      <c r="R40" s="35">
        <v>0.27352941176470591</v>
      </c>
      <c r="S40" s="5">
        <v>84</v>
      </c>
      <c r="T40" s="35">
        <v>0.14838816536047483</v>
      </c>
      <c r="U40" s="35">
        <v>0.17784758054233379</v>
      </c>
      <c r="V40" s="35"/>
      <c r="W40" s="5">
        <v>34</v>
      </c>
      <c r="X40" s="35">
        <v>0.21176470588235294</v>
      </c>
      <c r="Y40" s="35">
        <v>0.2474264705882353</v>
      </c>
      <c r="Z40" s="5">
        <v>84</v>
      </c>
      <c r="AA40" s="35">
        <v>0.13311291304395537</v>
      </c>
      <c r="AB40" s="35">
        <v>0.15943544605367194</v>
      </c>
      <c r="AE40" s="5">
        <v>34</v>
      </c>
      <c r="AF40" s="35">
        <v>0.23176470588235296</v>
      </c>
      <c r="AG40" s="35">
        <v>0.27352941176470591</v>
      </c>
      <c r="AH40" s="5">
        <v>74</v>
      </c>
      <c r="AI40" s="35">
        <v>0.15809678869159424</v>
      </c>
      <c r="AJ40" s="35">
        <v>0.18948365115242541</v>
      </c>
      <c r="AK40" s="35"/>
      <c r="AL40" s="5">
        <v>34</v>
      </c>
      <c r="AM40" s="35">
        <v>0.21176470588235294</v>
      </c>
      <c r="AN40" s="35">
        <v>0.2474264705882353</v>
      </c>
      <c r="AO40" s="5">
        <v>74</v>
      </c>
      <c r="AP40" s="35">
        <v>0.14182211926745952</v>
      </c>
      <c r="AQ40" s="35">
        <v>0.16986686211440591</v>
      </c>
      <c r="BD40" s="41"/>
      <c r="BE40" s="35"/>
      <c r="BF40" s="35"/>
    </row>
    <row r="41" spans="2:58" x14ac:dyDescent="0.25">
      <c r="B41" s="5">
        <v>35</v>
      </c>
      <c r="C41" s="28">
        <f>[1]!KSCRIT(B41,C$1,$D$2)</f>
        <v>0.23</v>
      </c>
      <c r="D41" s="28">
        <f>[1]!KSCRIT(B41,D$1,$D$2)</f>
        <v>0.27</v>
      </c>
      <c r="F41" s="28">
        <f>[1]!KSCRIT(B41,F$1,$G$2)</f>
        <v>0.21</v>
      </c>
      <c r="G41" s="28">
        <f>[1]!KSCRIT(B41,G$1,$G$2)</f>
        <v>0.24500000000000002</v>
      </c>
      <c r="H41" s="5">
        <v>85</v>
      </c>
      <c r="I41" s="28">
        <v>0.14751271131668622</v>
      </c>
      <c r="J41" s="28">
        <v>0.17679832312220478</v>
      </c>
      <c r="L41" s="28">
        <v>0.13232757926938027</v>
      </c>
      <c r="M41" s="28">
        <v>0.15849481574375565</v>
      </c>
      <c r="P41" s="5">
        <v>35</v>
      </c>
      <c r="Q41" s="35">
        <v>0.23</v>
      </c>
      <c r="R41" s="35">
        <v>0.27</v>
      </c>
      <c r="S41" s="5">
        <v>85</v>
      </c>
      <c r="T41" s="35">
        <v>0.14751271131668622</v>
      </c>
      <c r="U41" s="35">
        <v>0.17679832312220478</v>
      </c>
      <c r="V41" s="35"/>
      <c r="W41" s="5">
        <v>35</v>
      </c>
      <c r="X41" s="35">
        <v>0.21</v>
      </c>
      <c r="Y41" s="35">
        <v>0.24500000000000002</v>
      </c>
      <c r="Z41" s="5">
        <v>85</v>
      </c>
      <c r="AA41" s="35">
        <v>0.13232757926938027</v>
      </c>
      <c r="AB41" s="35">
        <v>0.15849481574375565</v>
      </c>
      <c r="AE41" s="5">
        <v>35</v>
      </c>
      <c r="AF41" s="35">
        <v>0.23</v>
      </c>
      <c r="AG41" s="35">
        <v>0.27</v>
      </c>
      <c r="AH41" s="5">
        <v>75</v>
      </c>
      <c r="AI41" s="35">
        <v>0.1570392732195782</v>
      </c>
      <c r="AJ41" s="35">
        <v>0.18821618775581797</v>
      </c>
      <c r="AK41" s="35"/>
      <c r="AL41" s="5">
        <v>35</v>
      </c>
      <c r="AM41" s="35">
        <v>0.21</v>
      </c>
      <c r="AN41" s="35">
        <v>0.24500000000000002</v>
      </c>
      <c r="AO41" s="5">
        <v>75</v>
      </c>
      <c r="AP41" s="35">
        <v>0.14087346568226866</v>
      </c>
      <c r="AQ41" s="35">
        <v>0.16873061617066812</v>
      </c>
      <c r="BD41" s="41"/>
      <c r="BE41" s="35"/>
      <c r="BF41" s="35"/>
    </row>
    <row r="42" spans="2:58" x14ac:dyDescent="0.25">
      <c r="B42" s="5">
        <v>36</v>
      </c>
      <c r="C42" s="28">
        <f>[1]!KSCRIT(B42,C$1,$D$2)</f>
        <v>0.22555555555555556</v>
      </c>
      <c r="D42" s="28">
        <f>[1]!KSCRIT(B42,D$1,$D$2)</f>
        <v>0.26555555555555554</v>
      </c>
      <c r="F42" s="28">
        <f>[1]!KSCRIT(B42,F$1,$G$2)</f>
        <v>0.20555555555555555</v>
      </c>
      <c r="G42" s="28">
        <f>[1]!KSCRIT(B42,G$1,$G$2)</f>
        <v>0.24055555555555555</v>
      </c>
      <c r="H42" s="5">
        <v>86</v>
      </c>
      <c r="I42" s="28">
        <v>0.14665257155667624</v>
      </c>
      <c r="J42" s="28">
        <v>0.17576742032160461</v>
      </c>
      <c r="L42" s="28">
        <v>0.13155598330819487</v>
      </c>
      <c r="M42" s="28">
        <v>0.15757063984352437</v>
      </c>
      <c r="P42" s="5">
        <v>36</v>
      </c>
      <c r="Q42" s="35">
        <v>0.22555555555555556</v>
      </c>
      <c r="R42" s="35">
        <v>0.26555555555555554</v>
      </c>
      <c r="S42" s="5">
        <v>86</v>
      </c>
      <c r="T42" s="35">
        <v>0.14665257155667624</v>
      </c>
      <c r="U42" s="35">
        <v>0.17576742032160461</v>
      </c>
      <c r="V42" s="35"/>
      <c r="W42" s="5">
        <v>36</v>
      </c>
      <c r="X42" s="35">
        <v>0.20555555555555555</v>
      </c>
      <c r="Y42" s="35">
        <v>0.24055555555555555</v>
      </c>
      <c r="Z42" s="5">
        <v>86</v>
      </c>
      <c r="AA42" s="35">
        <v>0.13155598330819487</v>
      </c>
      <c r="AB42" s="35">
        <v>0.15757063984352437</v>
      </c>
      <c r="AE42" s="5">
        <v>36</v>
      </c>
      <c r="AF42" s="35">
        <v>0.22555555555555556</v>
      </c>
      <c r="AG42" s="35">
        <v>0.26555555555555554</v>
      </c>
      <c r="AH42" s="5">
        <v>80</v>
      </c>
      <c r="AI42" s="35">
        <v>0.15205262246998572</v>
      </c>
      <c r="AJ42" s="35">
        <v>0.18223954016623284</v>
      </c>
      <c r="AK42" s="35"/>
      <c r="AL42" s="5">
        <v>36</v>
      </c>
      <c r="AM42" s="35">
        <v>0.20555555555555555</v>
      </c>
      <c r="AN42" s="35">
        <v>0.24055555555555555</v>
      </c>
      <c r="AO42" s="5">
        <v>80</v>
      </c>
      <c r="AP42" s="35">
        <v>0.13640014662748717</v>
      </c>
      <c r="AQ42" s="35">
        <v>0.16337271660607838</v>
      </c>
      <c r="BD42" s="41"/>
      <c r="BE42" s="35"/>
      <c r="BF42" s="35"/>
    </row>
    <row r="43" spans="2:58" x14ac:dyDescent="0.25">
      <c r="B43" s="5">
        <v>37</v>
      </c>
      <c r="C43" s="28">
        <f>[1]!KSCRIT(B43,C$1,$D$2)</f>
        <v>0.22135135135135134</v>
      </c>
      <c r="D43" s="28">
        <f>[1]!KSCRIT(B43,D$1,$D$2)</f>
        <v>0.26135135135135135</v>
      </c>
      <c r="F43" s="28">
        <f>[1]!KSCRIT(B43,F$1,$G$2)</f>
        <v>0.20135135135135135</v>
      </c>
      <c r="G43" s="28">
        <f>[1]!KSCRIT(B43,G$1,$G$2)</f>
        <v>0.23635135135135135</v>
      </c>
      <c r="H43" s="5">
        <v>87</v>
      </c>
      <c r="I43" s="28">
        <v>0.1458073047379401</v>
      </c>
      <c r="J43" s="28">
        <v>0.17475434317856053</v>
      </c>
      <c r="L43" s="28">
        <v>0.13079772925021096</v>
      </c>
      <c r="M43" s="28">
        <v>0.15666244415317276</v>
      </c>
      <c r="P43" s="5">
        <v>37</v>
      </c>
      <c r="Q43" s="35">
        <v>0.22135135135135134</v>
      </c>
      <c r="R43" s="35">
        <v>0.26135135135135135</v>
      </c>
      <c r="S43" s="5">
        <v>87</v>
      </c>
      <c r="T43" s="35">
        <v>0.1458073047379401</v>
      </c>
      <c r="U43" s="35">
        <v>0.17475434317856053</v>
      </c>
      <c r="V43" s="35"/>
      <c r="W43" s="5">
        <v>37</v>
      </c>
      <c r="X43" s="35">
        <v>0.20135135135135135</v>
      </c>
      <c r="Y43" s="35">
        <v>0.23635135135135135</v>
      </c>
      <c r="Z43" s="5">
        <v>87</v>
      </c>
      <c r="AA43" s="35">
        <v>0.13079772925021096</v>
      </c>
      <c r="AB43" s="35">
        <v>0.15666244415317276</v>
      </c>
      <c r="AE43" s="5">
        <v>37</v>
      </c>
      <c r="AF43" s="35">
        <v>0.22135135135135134</v>
      </c>
      <c r="AG43" s="35">
        <v>0.26135135135135135</v>
      </c>
      <c r="AH43" s="5">
        <v>85</v>
      </c>
      <c r="AI43" s="35">
        <v>0.14751271131668622</v>
      </c>
      <c r="AJ43" s="35">
        <v>0.17679832312220478</v>
      </c>
      <c r="AK43" s="35"/>
      <c r="AL43" s="5">
        <v>37</v>
      </c>
      <c r="AM43" s="35">
        <v>0.20135135135135135</v>
      </c>
      <c r="AN43" s="35">
        <v>0.23635135135135135</v>
      </c>
      <c r="AO43" s="5">
        <v>85</v>
      </c>
      <c r="AP43" s="35">
        <v>0.13232757926938027</v>
      </c>
      <c r="AQ43" s="35">
        <v>0.15849481574375565</v>
      </c>
      <c r="BD43" s="41"/>
      <c r="BE43" s="35"/>
      <c r="BF43" s="35"/>
    </row>
    <row r="44" spans="2:58" x14ac:dyDescent="0.25">
      <c r="B44" s="5">
        <v>38</v>
      </c>
      <c r="C44" s="28">
        <f>[1]!KSCRIT(B44,C$1,$D$2)</f>
        <v>0.2173684210526316</v>
      </c>
      <c r="D44" s="28">
        <f>[1]!KSCRIT(B44,D$1,$D$2)</f>
        <v>0.25736842105263158</v>
      </c>
      <c r="F44" s="28">
        <f>[1]!KSCRIT(B44,F$1,$G$2)</f>
        <v>0.19736842105263158</v>
      </c>
      <c r="G44" s="28">
        <f>[1]!KSCRIT(B44,G$1,$G$2)</f>
        <v>0.23236842105263159</v>
      </c>
      <c r="H44" s="5">
        <v>88</v>
      </c>
      <c r="I44" s="28">
        <v>0.1449764871218151</v>
      </c>
      <c r="J44" s="28">
        <v>0.17375858382982248</v>
      </c>
      <c r="L44" s="28">
        <v>0.13005243697692237</v>
      </c>
      <c r="M44" s="28">
        <v>0.15576977338731787</v>
      </c>
      <c r="P44" s="5">
        <v>38</v>
      </c>
      <c r="Q44" s="35">
        <v>0.2173684210526316</v>
      </c>
      <c r="R44" s="35">
        <v>0.25736842105263158</v>
      </c>
      <c r="S44" s="5">
        <v>88</v>
      </c>
      <c r="T44" s="35">
        <v>0.1449764871218151</v>
      </c>
      <c r="U44" s="35">
        <v>0.17375858382982248</v>
      </c>
      <c r="V44" s="35"/>
      <c r="W44" s="5">
        <v>38</v>
      </c>
      <c r="X44" s="35">
        <v>0.19736842105263158</v>
      </c>
      <c r="Y44" s="35">
        <v>0.23236842105263159</v>
      </c>
      <c r="Z44" s="5">
        <v>88</v>
      </c>
      <c r="AA44" s="35">
        <v>0.13005243697692237</v>
      </c>
      <c r="AB44" s="35">
        <v>0.15576977338731787</v>
      </c>
      <c r="AE44" s="5">
        <v>38</v>
      </c>
      <c r="AF44" s="35">
        <v>0.2173684210526316</v>
      </c>
      <c r="AG44" s="35">
        <v>0.25736842105263158</v>
      </c>
      <c r="AH44" s="5">
        <v>90</v>
      </c>
      <c r="AI44" s="35">
        <v>0.14335658726096653</v>
      </c>
      <c r="AJ44" s="35">
        <v>0.17181708620248193</v>
      </c>
      <c r="AK44" s="35"/>
      <c r="AL44" s="5">
        <v>38</v>
      </c>
      <c r="AM44" s="35">
        <v>0.19736842105263158</v>
      </c>
      <c r="AN44" s="35">
        <v>0.23236842105263159</v>
      </c>
      <c r="AO44" s="5">
        <v>90</v>
      </c>
      <c r="AP44" s="35">
        <v>0.1285992915135141</v>
      </c>
      <c r="AQ44" s="35">
        <v>0.1540292743640348</v>
      </c>
      <c r="BD44" s="41"/>
      <c r="BE44" s="35"/>
      <c r="BF44" s="35"/>
    </row>
    <row r="45" spans="2:58" x14ac:dyDescent="0.25">
      <c r="B45" s="5">
        <v>39</v>
      </c>
      <c r="C45" s="28">
        <f>[1]!KSCRIT(B45,C$1,$D$2)</f>
        <v>0.21358974358974359</v>
      </c>
      <c r="D45" s="28">
        <f>[1]!KSCRIT(B45,D$1,$D$2)</f>
        <v>0.25358974358974362</v>
      </c>
      <c r="F45" s="28">
        <f>[1]!KSCRIT(B45,F$1,$G$2)</f>
        <v>0.1935897435897436</v>
      </c>
      <c r="G45" s="28">
        <f>[1]!KSCRIT(B45,G$1,$G$2)</f>
        <v>0.2285897435897436</v>
      </c>
      <c r="H45" s="5">
        <v>89</v>
      </c>
      <c r="I45" s="28">
        <v>0.14415971168086497</v>
      </c>
      <c r="J45" s="28">
        <v>0.17277965444103668</v>
      </c>
      <c r="L45" s="28">
        <v>0.12931974136077592</v>
      </c>
      <c r="M45" s="28">
        <v>0.15489219021592934</v>
      </c>
      <c r="P45" s="5">
        <v>39</v>
      </c>
      <c r="Q45" s="35">
        <v>0.21358974358974359</v>
      </c>
      <c r="R45" s="35">
        <v>0.25358974358974362</v>
      </c>
      <c r="S45" s="5">
        <v>89</v>
      </c>
      <c r="T45" s="35">
        <v>0.14415971168086497</v>
      </c>
      <c r="U45" s="35">
        <v>0.17277965444103668</v>
      </c>
      <c r="V45" s="35"/>
      <c r="W45" s="5">
        <v>39</v>
      </c>
      <c r="X45" s="35">
        <v>0.1935897435897436</v>
      </c>
      <c r="Y45" s="35">
        <v>0.2285897435897436</v>
      </c>
      <c r="Z45" s="5">
        <v>89</v>
      </c>
      <c r="AA45" s="35">
        <v>0.12931974136077592</v>
      </c>
      <c r="AB45" s="35">
        <v>0.15489219021592934</v>
      </c>
      <c r="AE45" s="5">
        <v>39</v>
      </c>
      <c r="AF45" s="35">
        <v>0.21358974358974359</v>
      </c>
      <c r="AG45" s="35">
        <v>0.25358974358974362</v>
      </c>
      <c r="AH45" s="5">
        <v>95</v>
      </c>
      <c r="AI45" s="35">
        <v>0.13953305588358098</v>
      </c>
      <c r="AJ45" s="35">
        <v>0.16723447138988012</v>
      </c>
      <c r="AK45" s="35"/>
      <c r="AL45" s="5">
        <v>39</v>
      </c>
      <c r="AM45" s="35">
        <v>0.1935897435897436</v>
      </c>
      <c r="AN45" s="35">
        <v>0.2285897435897436</v>
      </c>
      <c r="AO45" s="5">
        <v>95</v>
      </c>
      <c r="AP45" s="35">
        <v>0.1251693589543888</v>
      </c>
      <c r="AQ45" s="35">
        <v>0.14992108669844315</v>
      </c>
      <c r="BD45" s="41"/>
      <c r="BE45" s="35"/>
      <c r="BF45" s="35"/>
    </row>
    <row r="46" spans="2:58" x14ac:dyDescent="0.25">
      <c r="B46" s="5">
        <v>40</v>
      </c>
      <c r="C46" s="28">
        <f>[1]!KSCRIT(B46,C$1,$D$2)</f>
        <v>0.21</v>
      </c>
      <c r="D46" s="28">
        <f>[1]!KSCRIT(B46,D$1,$D$2)</f>
        <v>0.25</v>
      </c>
      <c r="F46" s="28">
        <f>[1]!KSCRIT(B46,F$1,$G$2)</f>
        <v>0.19</v>
      </c>
      <c r="G46" s="28">
        <f>[1]!KSCRIT(B46,G$1,$G$2)</f>
        <v>0.22500000000000001</v>
      </c>
      <c r="H46" s="5">
        <v>90</v>
      </c>
      <c r="I46" s="28">
        <v>0.14335658726096653</v>
      </c>
      <c r="J46" s="28">
        <v>0.17181708620248193</v>
      </c>
      <c r="L46" s="28">
        <v>0.1285992915135141</v>
      </c>
      <c r="M46" s="28">
        <v>0.1540292743640348</v>
      </c>
      <c r="P46" s="5">
        <v>40</v>
      </c>
      <c r="Q46" s="35">
        <v>0.21</v>
      </c>
      <c r="R46" s="35">
        <v>0.25</v>
      </c>
      <c r="S46" s="5">
        <v>90</v>
      </c>
      <c r="T46" s="35">
        <v>0.14335658726096653</v>
      </c>
      <c r="U46" s="35">
        <v>0.17181708620248193</v>
      </c>
      <c r="V46" s="35"/>
      <c r="W46" s="5">
        <v>40</v>
      </c>
      <c r="X46" s="35">
        <v>0.19</v>
      </c>
      <c r="Y46" s="35">
        <v>0.22500000000000001</v>
      </c>
      <c r="Z46" s="5">
        <v>90</v>
      </c>
      <c r="AA46" s="35">
        <v>0.1285992915135141</v>
      </c>
      <c r="AB46" s="35">
        <v>0.1540292743640348</v>
      </c>
      <c r="AE46" s="5">
        <v>40</v>
      </c>
      <c r="AF46" s="35">
        <v>0.21</v>
      </c>
      <c r="AG46" s="35">
        <v>0.25</v>
      </c>
      <c r="AH46" s="5">
        <v>100</v>
      </c>
      <c r="AI46" s="35">
        <v>0.13600000000000001</v>
      </c>
      <c r="AJ46" s="35">
        <v>0.16299999999999998</v>
      </c>
      <c r="AK46" s="35"/>
      <c r="AL46" s="5">
        <v>40</v>
      </c>
      <c r="AM46" s="35">
        <v>0.19</v>
      </c>
      <c r="AN46" s="35">
        <v>0.22500000000000001</v>
      </c>
      <c r="AO46" s="5">
        <v>100</v>
      </c>
      <c r="AP46" s="35">
        <v>0.122</v>
      </c>
      <c r="AQ46" s="35">
        <v>0.146125</v>
      </c>
      <c r="BD46" s="41"/>
      <c r="BE46" s="35"/>
      <c r="BF46" s="35"/>
    </row>
    <row r="47" spans="2:58" x14ac:dyDescent="0.25">
      <c r="B47" s="5">
        <v>41</v>
      </c>
      <c r="C47" s="28">
        <f>[1]!KSCRIT(B47,C$1,$D$2)</f>
        <v>0.20780487804878048</v>
      </c>
      <c r="D47" s="28">
        <f>[1]!KSCRIT(B47,D$1,$D$2)</f>
        <v>0.24780487804878049</v>
      </c>
      <c r="F47" s="28">
        <f>[1]!KSCRIT(B47,F$1,$G$2)</f>
        <v>0.18780487804878049</v>
      </c>
      <c r="G47" s="28">
        <f>[1]!KSCRIT(B47,G$1,$G$2)</f>
        <v>0.22280487804878049</v>
      </c>
      <c r="H47" s="5">
        <v>91</v>
      </c>
      <c r="I47" s="28">
        <v>0.14256673779418091</v>
      </c>
      <c r="J47" s="28">
        <v>0.17087042838567268</v>
      </c>
      <c r="L47" s="28">
        <v>0.12789075008007403</v>
      </c>
      <c r="M47" s="28">
        <v>0.15318062176599032</v>
      </c>
      <c r="P47" s="5">
        <v>41</v>
      </c>
      <c r="Q47" s="35">
        <v>0.20780487804878048</v>
      </c>
      <c r="R47" s="35">
        <v>0.24780487804878049</v>
      </c>
      <c r="S47" s="5">
        <v>91</v>
      </c>
      <c r="T47" s="35">
        <v>0.14256673779418091</v>
      </c>
      <c r="U47" s="35">
        <v>0.17087042838567268</v>
      </c>
      <c r="V47" s="35"/>
      <c r="W47" s="5">
        <v>41</v>
      </c>
      <c r="X47" s="35">
        <v>0.18780487804878049</v>
      </c>
      <c r="Y47" s="35">
        <v>0.22280487804878049</v>
      </c>
      <c r="Z47" s="5">
        <v>91</v>
      </c>
      <c r="AA47" s="35">
        <v>0.12789075008007403</v>
      </c>
      <c r="AB47" s="35">
        <v>0.15318062176599032</v>
      </c>
      <c r="AE47" s="5"/>
      <c r="AF47" s="35"/>
      <c r="AG47" s="35"/>
      <c r="AH47" s="28"/>
      <c r="AI47" s="28"/>
      <c r="AJ47" s="28"/>
      <c r="AK47" s="35"/>
      <c r="AO47" s="28"/>
      <c r="AX47" s="41"/>
      <c r="AY47" s="35"/>
      <c r="AZ47" s="35"/>
      <c r="BD47" s="28"/>
      <c r="BE47" s="28"/>
      <c r="BF47" s="28"/>
    </row>
    <row r="48" spans="2:58" x14ac:dyDescent="0.25">
      <c r="B48" s="5">
        <v>42</v>
      </c>
      <c r="C48" s="28">
        <f>[1]!KSCRIT(B48,C$1,$D$2)</f>
        <v>0.20571428571428571</v>
      </c>
      <c r="D48" s="28">
        <f>[1]!KSCRIT(B48,D$1,$D$2)</f>
        <v>0.24571428571428572</v>
      </c>
      <c r="F48" s="28">
        <f>[1]!KSCRIT(B48,F$1,$G$2)</f>
        <v>0.18571428571428572</v>
      </c>
      <c r="G48" s="28">
        <f>[1]!KSCRIT(B48,G$1,$G$2)</f>
        <v>0.22071428571428572</v>
      </c>
      <c r="H48" s="5">
        <v>92</v>
      </c>
      <c r="I48" s="28">
        <v>0.14178980155881085</v>
      </c>
      <c r="J48" s="28">
        <v>0.16993924745651592</v>
      </c>
      <c r="L48" s="28">
        <v>0.12719379257481561</v>
      </c>
      <c r="M48" s="28">
        <v>0.15234584377045027</v>
      </c>
      <c r="P48" s="5">
        <v>42</v>
      </c>
      <c r="Q48" s="35">
        <v>0.20571428571428571</v>
      </c>
      <c r="R48" s="35">
        <v>0.24571428571428572</v>
      </c>
      <c r="S48" s="5">
        <v>92</v>
      </c>
      <c r="T48" s="35">
        <v>0.14178980155881085</v>
      </c>
      <c r="U48" s="35">
        <v>0.16993924745651592</v>
      </c>
      <c r="V48" s="35"/>
      <c r="W48" s="5">
        <v>42</v>
      </c>
      <c r="X48" s="35">
        <v>0.18571428571428572</v>
      </c>
      <c r="Y48" s="35">
        <v>0.22071428571428572</v>
      </c>
      <c r="Z48" s="5">
        <v>92</v>
      </c>
      <c r="AA48" s="35">
        <v>0.12719379257481561</v>
      </c>
      <c r="AB48" s="35">
        <v>0.15234584377045027</v>
      </c>
      <c r="AE48" s="5"/>
      <c r="AF48" s="35"/>
      <c r="AG48" s="35"/>
      <c r="AH48" s="28"/>
      <c r="AI48" s="28"/>
      <c r="AJ48" s="28"/>
      <c r="AK48" s="35"/>
      <c r="AO48" s="28"/>
      <c r="AX48" s="41"/>
      <c r="AY48" s="35"/>
      <c r="AZ48" s="35"/>
      <c r="BD48" s="28"/>
      <c r="BE48" s="28"/>
      <c r="BF48" s="28"/>
    </row>
    <row r="49" spans="2:58" x14ac:dyDescent="0.25">
      <c r="B49" s="5">
        <v>43</v>
      </c>
      <c r="C49" s="28">
        <f>[1]!KSCRIT(B49,C$1,$D$2)</f>
        <v>0.20372093023255813</v>
      </c>
      <c r="D49" s="28">
        <f>[1]!KSCRIT(B49,D$1,$D$2)</f>
        <v>0.24372093023255814</v>
      </c>
      <c r="F49" s="28">
        <f>[1]!KSCRIT(B49,F$1,$G$2)</f>
        <v>0.18372093023255814</v>
      </c>
      <c r="G49" s="28">
        <f>[1]!KSCRIT(B49,G$1,$G$2)</f>
        <v>0.21872093023255815</v>
      </c>
      <c r="H49" s="5">
        <v>93</v>
      </c>
      <c r="I49" s="28">
        <v>0.14102543048333785</v>
      </c>
      <c r="J49" s="28">
        <v>0.16902312624105931</v>
      </c>
      <c r="L49" s="28">
        <v>0.12650810675711188</v>
      </c>
      <c r="M49" s="28">
        <v>0.15152456639248338</v>
      </c>
      <c r="P49" s="5">
        <v>43</v>
      </c>
      <c r="Q49" s="35">
        <v>0.20372093023255813</v>
      </c>
      <c r="R49" s="35">
        <v>0.24372093023255814</v>
      </c>
      <c r="S49" s="5">
        <v>93</v>
      </c>
      <c r="T49" s="35">
        <v>0.14102543048333785</v>
      </c>
      <c r="U49" s="35">
        <v>0.16902312624105931</v>
      </c>
      <c r="V49" s="35"/>
      <c r="W49" s="5">
        <v>43</v>
      </c>
      <c r="X49" s="35">
        <v>0.18372093023255814</v>
      </c>
      <c r="Y49" s="35">
        <v>0.21872093023255815</v>
      </c>
      <c r="Z49" s="5">
        <v>93</v>
      </c>
      <c r="AA49" s="35">
        <v>0.12650810675711188</v>
      </c>
      <c r="AB49" s="35">
        <v>0.15152456639248338</v>
      </c>
      <c r="AE49" s="5"/>
      <c r="AF49" s="35"/>
      <c r="AG49" s="35"/>
      <c r="AH49" s="28"/>
      <c r="AI49" s="28"/>
      <c r="AJ49" s="28"/>
      <c r="AK49" s="35"/>
      <c r="AO49" s="28"/>
      <c r="AX49" s="41"/>
      <c r="AY49" s="35"/>
      <c r="AZ49" s="35"/>
      <c r="BD49" s="28"/>
      <c r="BE49" s="28"/>
      <c r="BF49" s="28"/>
    </row>
    <row r="50" spans="2:58" x14ac:dyDescent="0.25">
      <c r="B50" s="5">
        <v>44</v>
      </c>
      <c r="C50" s="28">
        <f>[1]!KSCRIT(B50,C$1,$D$2)</f>
        <v>0.20181818181818184</v>
      </c>
      <c r="D50" s="28">
        <f>[1]!KSCRIT(B50,D$1,$D$2)</f>
        <v>0.24181818181818182</v>
      </c>
      <c r="F50" s="28">
        <f>[1]!KSCRIT(B50,F$1,$G$2)</f>
        <v>0.18181818181818182</v>
      </c>
      <c r="G50" s="28">
        <f>[1]!KSCRIT(B50,G$1,$G$2)</f>
        <v>0.21681818181818183</v>
      </c>
      <c r="H50" s="5">
        <v>94</v>
      </c>
      <c r="I50" s="28">
        <v>0.14027328949119591</v>
      </c>
      <c r="J50" s="28">
        <v>0.16812166314018331</v>
      </c>
      <c r="L50" s="28">
        <v>0.12583339204357277</v>
      </c>
      <c r="M50" s="28">
        <v>0.15071642960956616</v>
      </c>
      <c r="P50" s="5">
        <v>44</v>
      </c>
      <c r="Q50" s="35">
        <v>0.20181818181818184</v>
      </c>
      <c r="R50" s="35">
        <v>0.24181818181818182</v>
      </c>
      <c r="S50" s="5">
        <v>94</v>
      </c>
      <c r="T50" s="35">
        <v>0.14027328949119591</v>
      </c>
      <c r="U50" s="35">
        <v>0.16812166314018331</v>
      </c>
      <c r="V50" s="35"/>
      <c r="W50" s="5">
        <v>44</v>
      </c>
      <c r="X50" s="35">
        <v>0.18181818181818182</v>
      </c>
      <c r="Y50" s="35">
        <v>0.21681818181818183</v>
      </c>
      <c r="Z50" s="5">
        <v>94</v>
      </c>
      <c r="AA50" s="35">
        <v>0.12583339204357277</v>
      </c>
      <c r="AB50" s="35">
        <v>0.15071642960956616</v>
      </c>
      <c r="AE50" s="5"/>
      <c r="AF50" s="35"/>
      <c r="AG50" s="35"/>
      <c r="AH50" s="28"/>
      <c r="AI50" s="28"/>
      <c r="AJ50" s="28"/>
      <c r="AK50" s="35"/>
      <c r="AO50" s="28"/>
      <c r="AX50" s="41"/>
      <c r="AY50" s="35"/>
      <c r="AZ50" s="35"/>
      <c r="BD50" s="28"/>
      <c r="BE50" s="28"/>
      <c r="BF50" s="28"/>
    </row>
    <row r="51" spans="2:58" x14ac:dyDescent="0.25">
      <c r="B51" s="5">
        <v>45</v>
      </c>
      <c r="C51" s="28">
        <f>[1]!KSCRIT(B51,C$1,$D$2)</f>
        <v>0.2</v>
      </c>
      <c r="D51" s="28">
        <f>[1]!KSCRIT(B51,D$1,$D$2)</f>
        <v>0.24</v>
      </c>
      <c r="F51" s="28">
        <f>[1]!KSCRIT(B51,F$1,$G$2)</f>
        <v>0.18</v>
      </c>
      <c r="G51" s="28">
        <f>[1]!KSCRIT(B51,G$1,$G$2)</f>
        <v>0.215</v>
      </c>
      <c r="H51" s="5">
        <v>95</v>
      </c>
      <c r="I51" s="28">
        <v>0.13953305588358098</v>
      </c>
      <c r="J51" s="28">
        <v>0.16723447138988012</v>
      </c>
      <c r="L51" s="28">
        <v>0.1251693589543888</v>
      </c>
      <c r="M51" s="28">
        <v>0.14992108669844315</v>
      </c>
      <c r="P51" s="5">
        <v>45</v>
      </c>
      <c r="Q51" s="35">
        <v>0.2</v>
      </c>
      <c r="R51" s="35">
        <v>0.24</v>
      </c>
      <c r="S51" s="5">
        <v>95</v>
      </c>
      <c r="T51" s="35">
        <v>0.13953305588358098</v>
      </c>
      <c r="U51" s="35">
        <v>0.16723447138988012</v>
      </c>
      <c r="V51" s="35"/>
      <c r="W51" s="5">
        <v>45</v>
      </c>
      <c r="X51" s="35">
        <v>0.18</v>
      </c>
      <c r="Y51" s="35">
        <v>0.215</v>
      </c>
      <c r="Z51" s="5">
        <v>95</v>
      </c>
      <c r="AA51" s="35">
        <v>0.1251693589543888</v>
      </c>
      <c r="AB51" s="35">
        <v>0.14992108669844315</v>
      </c>
      <c r="AE51" s="5"/>
      <c r="AF51" s="35"/>
      <c r="AG51" s="35"/>
      <c r="AH51" s="28"/>
      <c r="AI51" s="28"/>
      <c r="AJ51" s="28"/>
      <c r="AK51" s="35"/>
      <c r="AO51" s="28"/>
      <c r="AX51" s="41"/>
      <c r="AY51" s="35"/>
      <c r="AZ51" s="35"/>
      <c r="BD51" s="28"/>
      <c r="BE51" s="28"/>
      <c r="BF51" s="28"/>
    </row>
    <row r="52" spans="2:58" x14ac:dyDescent="0.25">
      <c r="B52" s="5">
        <v>46</v>
      </c>
      <c r="C52" s="28">
        <f>[1]!KSCRIT(B52,C$1,$D$2)</f>
        <v>0.19782608695652174</v>
      </c>
      <c r="D52" s="28">
        <f>[1]!KSCRIT(B52,D$1,$D$2)</f>
        <v>0.23782608695652172</v>
      </c>
      <c r="F52" s="28">
        <f>[1]!KSCRIT(B52,F$1,$G$2)</f>
        <v>0.17782608695652172</v>
      </c>
      <c r="G52" s="28">
        <f>[1]!KSCRIT(B52,G$1,$G$2)</f>
        <v>0.21282608695652172</v>
      </c>
      <c r="H52" s="5">
        <v>96</v>
      </c>
      <c r="I52" s="28">
        <v>0.13880441875771346</v>
      </c>
      <c r="J52" s="28">
        <v>0.16636117836402417</v>
      </c>
      <c r="L52" s="28">
        <v>0.12451572859147823</v>
      </c>
      <c r="M52" s="28">
        <v>0.14913820361007996</v>
      </c>
      <c r="P52" s="5">
        <v>46</v>
      </c>
      <c r="Q52" s="35">
        <v>0.19782608695652174</v>
      </c>
      <c r="R52" s="35">
        <v>0.23782608695652172</v>
      </c>
      <c r="S52" s="5">
        <v>96</v>
      </c>
      <c r="T52" s="35">
        <v>0.13880441875771346</v>
      </c>
      <c r="U52" s="35">
        <v>0.16636117836402417</v>
      </c>
      <c r="V52" s="35"/>
      <c r="W52" s="5">
        <v>46</v>
      </c>
      <c r="X52" s="35">
        <v>0.17782608695652172</v>
      </c>
      <c r="Y52" s="35">
        <v>0.21282608695652172</v>
      </c>
      <c r="Z52" s="5">
        <v>96</v>
      </c>
      <c r="AA52" s="35">
        <v>0.12451572859147823</v>
      </c>
      <c r="AB52" s="35">
        <v>0.14913820361007996</v>
      </c>
      <c r="AE52" s="5"/>
      <c r="AF52" s="35"/>
      <c r="AG52" s="35"/>
      <c r="AH52" s="28"/>
      <c r="AI52" s="28"/>
      <c r="AJ52" s="28"/>
      <c r="AK52" s="35"/>
      <c r="AO52" s="28"/>
      <c r="AX52" s="41"/>
      <c r="AY52" s="35"/>
      <c r="AZ52" s="35"/>
      <c r="BD52" s="28"/>
      <c r="BE52" s="28"/>
      <c r="BF52" s="28"/>
    </row>
    <row r="53" spans="2:58" x14ac:dyDescent="0.25">
      <c r="B53" s="5">
        <v>47</v>
      </c>
      <c r="C53" s="28">
        <f>[1]!KSCRIT(B53,C$1,$D$2)</f>
        <v>0.19574468085106383</v>
      </c>
      <c r="D53" s="28">
        <f>[1]!KSCRIT(B53,D$1,$D$2)</f>
        <v>0.23574468085106381</v>
      </c>
      <c r="F53" s="28">
        <f>[1]!KSCRIT(B53,F$1,$G$2)</f>
        <v>0.17574468085106382</v>
      </c>
      <c r="G53" s="28">
        <f>[1]!KSCRIT(B53,G$1,$G$2)</f>
        <v>0.21074468085106382</v>
      </c>
      <c r="H53" s="5">
        <v>97</v>
      </c>
      <c r="I53" s="28">
        <v>0.13808707845817222</v>
      </c>
      <c r="J53" s="28">
        <v>0.16550142491677991</v>
      </c>
      <c r="L53" s="28">
        <v>0.12387223214630153</v>
      </c>
      <c r="M53" s="28">
        <v>0.14836745838015009</v>
      </c>
      <c r="P53" s="5">
        <v>47</v>
      </c>
      <c r="Q53" s="35">
        <v>0.19574468085106383</v>
      </c>
      <c r="R53" s="35">
        <v>0.23574468085106381</v>
      </c>
      <c r="S53" s="5">
        <v>97</v>
      </c>
      <c r="T53" s="35">
        <v>0.13808707845817222</v>
      </c>
      <c r="U53" s="35">
        <v>0.16550142491677991</v>
      </c>
      <c r="V53" s="35"/>
      <c r="W53" s="5">
        <v>47</v>
      </c>
      <c r="X53" s="35">
        <v>0.17574468085106382</v>
      </c>
      <c r="Y53" s="35">
        <v>0.21074468085106382</v>
      </c>
      <c r="Z53" s="5">
        <v>97</v>
      </c>
      <c r="AA53" s="35">
        <v>0.12387223214630153</v>
      </c>
      <c r="AB53" s="35">
        <v>0.14836745838015009</v>
      </c>
      <c r="AE53" s="5"/>
      <c r="AF53" s="35"/>
      <c r="AG53" s="35"/>
      <c r="AH53" s="28"/>
      <c r="AI53" s="28"/>
      <c r="AJ53" s="28"/>
      <c r="AK53" s="35"/>
      <c r="AO53" s="28"/>
      <c r="AX53" s="41"/>
      <c r="AY53" s="35"/>
      <c r="AZ53" s="35"/>
      <c r="BD53" s="28"/>
      <c r="BE53" s="28"/>
      <c r="BF53" s="28"/>
    </row>
    <row r="54" spans="2:58" x14ac:dyDescent="0.25">
      <c r="B54" s="5">
        <v>48</v>
      </c>
      <c r="C54" s="28">
        <f>[1]!KSCRIT(B54,C$1,$D$2)</f>
        <v>0.19375000000000001</v>
      </c>
      <c r="D54" s="28">
        <f>[1]!KSCRIT(B54,D$1,$D$2)</f>
        <v>0.23375000000000001</v>
      </c>
      <c r="F54" s="28">
        <f>[1]!KSCRIT(B54,F$1,$G$2)</f>
        <v>0.17375000000000002</v>
      </c>
      <c r="G54" s="28">
        <f>[1]!KSCRIT(B54,G$1,$G$2)</f>
        <v>0.20875000000000002</v>
      </c>
      <c r="H54" s="5">
        <v>98</v>
      </c>
      <c r="I54" s="28">
        <v>0.13738074605910067</v>
      </c>
      <c r="J54" s="28">
        <v>0.16465486476201033</v>
      </c>
      <c r="L54" s="28">
        <v>0.12323861043536971</v>
      </c>
      <c r="M54" s="28">
        <v>0.14760854057269179</v>
      </c>
      <c r="P54" s="5">
        <v>48</v>
      </c>
      <c r="Q54" s="35">
        <v>0.19375000000000001</v>
      </c>
      <c r="R54" s="35">
        <v>0.23375000000000001</v>
      </c>
      <c r="S54" s="5">
        <v>98</v>
      </c>
      <c r="T54" s="35">
        <v>0.13738074605910067</v>
      </c>
      <c r="U54" s="35">
        <v>0.16465486476201033</v>
      </c>
      <c r="V54" s="35"/>
      <c r="W54" s="5">
        <v>48</v>
      </c>
      <c r="X54" s="35">
        <v>0.17375000000000002</v>
      </c>
      <c r="Y54" s="35">
        <v>0.20875000000000002</v>
      </c>
      <c r="Z54" s="5">
        <v>98</v>
      </c>
      <c r="AA54" s="35">
        <v>0.12323861043536971</v>
      </c>
      <c r="AB54" s="35">
        <v>0.14760854057269179</v>
      </c>
      <c r="AE54" s="5"/>
      <c r="AF54" s="35"/>
      <c r="AG54" s="35"/>
      <c r="AH54" s="28"/>
      <c r="AI54" s="28"/>
      <c r="AJ54" s="28"/>
      <c r="AK54" s="35"/>
      <c r="AO54" s="28"/>
      <c r="AX54" s="41"/>
      <c r="AY54" s="35"/>
      <c r="AZ54" s="35"/>
      <c r="BD54" s="28"/>
      <c r="BE54" s="28"/>
      <c r="BF54" s="28"/>
    </row>
    <row r="55" spans="2:58" x14ac:dyDescent="0.25">
      <c r="B55" s="5">
        <v>49</v>
      </c>
      <c r="C55" s="28">
        <f>[1]!KSCRIT(B55,C$1,$D$2)</f>
        <v>0.19183673469387755</v>
      </c>
      <c r="D55" s="28">
        <f>[1]!KSCRIT(B55,D$1,$D$2)</f>
        <v>0.23183673469387756</v>
      </c>
      <c r="F55" s="28">
        <f>[1]!KSCRIT(B55,F$1,$G$2)</f>
        <v>0.17183673469387756</v>
      </c>
      <c r="G55" s="28">
        <f>[1]!KSCRIT(B55,G$1,$G$2)</f>
        <v>0.20683673469387756</v>
      </c>
      <c r="H55" s="5">
        <v>99</v>
      </c>
      <c r="I55" s="28">
        <v>0.13668514287525285</v>
      </c>
      <c r="J55" s="28">
        <v>0.16382116388725157</v>
      </c>
      <c r="L55" s="28">
        <v>0.12261461346162388</v>
      </c>
      <c r="M55" s="28">
        <v>0.14686115075475237</v>
      </c>
      <c r="P55" s="5">
        <v>49</v>
      </c>
      <c r="Q55" s="35">
        <v>0.19183673469387755</v>
      </c>
      <c r="R55" s="35">
        <v>0.23183673469387756</v>
      </c>
      <c r="S55" s="5">
        <v>99</v>
      </c>
      <c r="T55" s="35">
        <v>0.13668514287525285</v>
      </c>
      <c r="U55" s="35">
        <v>0.16382116388725157</v>
      </c>
      <c r="V55" s="35"/>
      <c r="W55" s="5">
        <v>49</v>
      </c>
      <c r="X55" s="35">
        <v>0.17183673469387756</v>
      </c>
      <c r="Y55" s="35">
        <v>0.20683673469387756</v>
      </c>
      <c r="Z55" s="5">
        <v>99</v>
      </c>
      <c r="AA55" s="35">
        <v>0.12261461346162388</v>
      </c>
      <c r="AB55" s="35">
        <v>0.14686115075475237</v>
      </c>
      <c r="AE55" s="5"/>
      <c r="AF55" s="35"/>
      <c r="AG55" s="35"/>
      <c r="AH55" s="28"/>
      <c r="AI55" s="28"/>
      <c r="AJ55" s="28"/>
      <c r="AK55" s="35"/>
      <c r="AO55" s="28"/>
      <c r="AX55" s="41"/>
      <c r="AY55" s="35"/>
      <c r="AZ55" s="35"/>
      <c r="BD55" s="28"/>
      <c r="BE55" s="28"/>
      <c r="BF55" s="28"/>
    </row>
    <row r="56" spans="2:58" x14ac:dyDescent="0.25">
      <c r="B56" s="5">
        <v>50</v>
      </c>
      <c r="C56" s="28">
        <f>[1]!KSCRIT(B56,C$1,$D$2)</f>
        <v>0.19</v>
      </c>
      <c r="D56" s="28">
        <f>[1]!KSCRIT(B56,D$1,$D$2)</f>
        <v>0.23</v>
      </c>
      <c r="F56" s="28">
        <f>[1]!KSCRIT(B56,F$1,$G$2)</f>
        <v>0.17</v>
      </c>
      <c r="G56" s="28">
        <f>[1]!KSCRIT(B56,G$1,$G$2)</f>
        <v>0.20500000000000002</v>
      </c>
      <c r="H56" s="5">
        <v>100</v>
      </c>
      <c r="I56" s="28">
        <v>0.13600000000000001</v>
      </c>
      <c r="J56" s="28">
        <v>0.16299999999999998</v>
      </c>
      <c r="L56" s="28">
        <v>0.122</v>
      </c>
      <c r="M56" s="28">
        <v>0.146125</v>
      </c>
      <c r="P56" s="5">
        <v>50</v>
      </c>
      <c r="Q56" s="35">
        <v>0.19</v>
      </c>
      <c r="R56" s="35">
        <v>0.23</v>
      </c>
      <c r="S56" s="5">
        <v>100</v>
      </c>
      <c r="T56" s="35">
        <v>0.13600000000000001</v>
      </c>
      <c r="U56" s="35">
        <v>0.16299999999999998</v>
      </c>
      <c r="V56" s="35"/>
      <c r="W56" s="5">
        <v>50</v>
      </c>
      <c r="X56" s="35">
        <v>0.17</v>
      </c>
      <c r="Y56" s="35">
        <v>0.20500000000000002</v>
      </c>
      <c r="Z56" s="5">
        <v>100</v>
      </c>
      <c r="AA56" s="35">
        <v>0.122</v>
      </c>
      <c r="AB56" s="35">
        <v>0.146125</v>
      </c>
      <c r="AE56" s="5"/>
      <c r="AF56" s="35"/>
      <c r="AG56" s="35"/>
      <c r="AH56" s="28"/>
      <c r="AI56" s="28"/>
      <c r="AJ56" s="28"/>
      <c r="AK56" s="35"/>
      <c r="AO56" s="28"/>
      <c r="AX56" s="41"/>
      <c r="AY56" s="35"/>
      <c r="AZ56" s="35"/>
      <c r="BD56" s="28"/>
      <c r="BE56" s="28"/>
      <c r="BF56" s="28"/>
    </row>
    <row r="57" spans="2:58" x14ac:dyDescent="0.25">
      <c r="B57">
        <v>51</v>
      </c>
      <c r="C57" s="28">
        <f>[1]!KSCRIT(B57,C$1,$D$2)</f>
        <v>0.19043809142780935</v>
      </c>
      <c r="D57" s="28">
        <f>[1]!KSCRIT(B57,D$1,$D$2)</f>
        <v>0.22824565369656558</v>
      </c>
      <c r="F57" s="28">
        <f>[1]!KSCRIT(B57,F$1,$G$2)</f>
        <v>0.17083417025141717</v>
      </c>
      <c r="G57" s="28">
        <f>[1]!KSCRIT(B57,G$1,$G$2)</f>
        <v>0.2046159272785929</v>
      </c>
      <c r="Q57" s="28"/>
      <c r="R57" s="28"/>
      <c r="S57" s="28"/>
      <c r="T57" s="28"/>
      <c r="U57" s="28"/>
      <c r="V57" s="28"/>
      <c r="X57" s="28"/>
      <c r="Y57" s="28"/>
      <c r="Z57" s="28"/>
      <c r="AF57" s="28"/>
      <c r="AG57" s="28"/>
      <c r="AH57" s="28"/>
      <c r="AI57" s="28"/>
      <c r="AJ57" s="28"/>
      <c r="AK57" s="28"/>
      <c r="AM57" s="28"/>
      <c r="AN57" s="28"/>
      <c r="AO57" s="28"/>
      <c r="AY57" s="28"/>
      <c r="AZ57" s="28"/>
      <c r="BD57" s="28"/>
      <c r="BE57" s="28"/>
      <c r="BF57" s="28"/>
    </row>
    <row r="58" spans="2:58" x14ac:dyDescent="0.25">
      <c r="B58">
        <v>52</v>
      </c>
      <c r="C58" s="28">
        <f>[1]!KSCRIT(B58,C$1,$D$2)</f>
        <v>0.18859806671657792</v>
      </c>
      <c r="D58" s="28">
        <f>[1]!KSCRIT(B58,D$1,$D$2)</f>
        <v>0.22604032996178086</v>
      </c>
      <c r="F58" s="28">
        <f>[1]!KSCRIT(B58,F$1,$G$2)</f>
        <v>0.16918355984869488</v>
      </c>
      <c r="G58" s="28">
        <f>[1]!KSCRIT(B58,G$1,$G$2)</f>
        <v>0.20263891543352902</v>
      </c>
      <c r="Q58" s="28"/>
      <c r="R58" s="28"/>
      <c r="S58" s="28"/>
      <c r="T58" s="28"/>
      <c r="U58" s="28"/>
      <c r="V58" s="28"/>
      <c r="X58" s="28"/>
      <c r="Y58" s="28"/>
      <c r="Z58" s="28"/>
      <c r="AF58" s="28"/>
      <c r="AG58" s="28"/>
      <c r="AH58" s="28"/>
      <c r="AI58" s="28"/>
      <c r="AJ58" s="28"/>
      <c r="AK58" s="28"/>
      <c r="AM58" s="28"/>
      <c r="AN58" s="28"/>
      <c r="AO58" s="28"/>
      <c r="AY58" s="28"/>
      <c r="AZ58" s="28"/>
      <c r="BD58" s="28"/>
      <c r="BE58" s="28"/>
      <c r="BF58" s="28"/>
    </row>
    <row r="59" spans="2:58" x14ac:dyDescent="0.25">
      <c r="B59">
        <v>53</v>
      </c>
      <c r="C59" s="28">
        <f>[1]!KSCRIT(B59,C$1,$D$2)</f>
        <v>0.18681036697021708</v>
      </c>
      <c r="D59" s="28">
        <f>[1]!KSCRIT(B59,D$1,$D$2)</f>
        <v>0.22389771923636309</v>
      </c>
      <c r="F59" s="28">
        <f>[1]!KSCRIT(B59,F$1,$G$2)</f>
        <v>0.16757988801740062</v>
      </c>
      <c r="G59" s="28">
        <f>[1]!KSCRIT(B59,G$1,$G$2)</f>
        <v>0.20071812407002185</v>
      </c>
      <c r="Q59" s="28"/>
      <c r="R59" s="28"/>
      <c r="S59" s="28"/>
      <c r="T59" s="28"/>
      <c r="U59" s="28"/>
      <c r="V59" s="28"/>
      <c r="X59" s="28"/>
      <c r="Y59" s="28"/>
      <c r="Z59" s="28"/>
      <c r="AF59" s="28"/>
      <c r="AG59" s="28"/>
      <c r="AH59" s="28"/>
      <c r="AI59" s="28"/>
      <c r="AJ59" s="28"/>
      <c r="AK59" s="28"/>
      <c r="AM59" s="28"/>
      <c r="AN59" s="28"/>
      <c r="AO59" s="28"/>
      <c r="AY59" s="28"/>
      <c r="AZ59" s="28"/>
      <c r="BD59" s="28"/>
      <c r="BE59" s="28"/>
      <c r="BF59" s="28"/>
    </row>
    <row r="60" spans="2:58" x14ac:dyDescent="0.25">
      <c r="B60">
        <v>54</v>
      </c>
      <c r="C60" s="28">
        <f>[1]!KSCRIT(B60,C$1,$D$2)</f>
        <v>0.18507255834361791</v>
      </c>
      <c r="D60" s="28">
        <f>[1]!KSCRIT(B60,D$1,$D$2)</f>
        <v>0.22181490448536556</v>
      </c>
      <c r="F60" s="28">
        <f>[1]!KSCRIT(B60,F$1,$G$2)</f>
        <v>0.16602097145530428</v>
      </c>
      <c r="G60" s="28">
        <f>[1]!KSCRIT(B60,G$1,$G$2)</f>
        <v>0.19885093814677327</v>
      </c>
      <c r="Q60" s="28"/>
      <c r="R60" s="28"/>
      <c r="S60" s="28"/>
      <c r="T60" s="28"/>
      <c r="U60" s="28"/>
      <c r="V60" s="28"/>
      <c r="X60" s="28"/>
      <c r="Y60" s="28"/>
      <c r="Z60" s="28"/>
      <c r="AF60" s="28"/>
      <c r="AG60" s="28"/>
      <c r="AH60" s="28"/>
      <c r="AI60" s="28"/>
      <c r="AJ60" s="28"/>
      <c r="AK60" s="28"/>
      <c r="AM60" s="28"/>
      <c r="AN60" s="28"/>
      <c r="AO60" s="28"/>
      <c r="AY60" s="28"/>
      <c r="AZ60" s="28"/>
      <c r="BD60" s="28"/>
      <c r="BE60" s="28"/>
      <c r="BF60" s="28"/>
    </row>
    <row r="61" spans="2:58" x14ac:dyDescent="0.25">
      <c r="B61">
        <v>55</v>
      </c>
      <c r="C61" s="28">
        <f>[1]!KSCRIT(B61,C$1,$D$2)</f>
        <v>0.18338236259000185</v>
      </c>
      <c r="D61" s="28">
        <f>[1]!KSCRIT(B61,D$1,$D$2)</f>
        <v>0.21978915516301689</v>
      </c>
      <c r="F61" s="28">
        <f>[1]!KSCRIT(B61,F$1,$G$2)</f>
        <v>0.16450476644103107</v>
      </c>
      <c r="G61" s="28">
        <f>[1]!KSCRIT(B61,G$1,$G$2)</f>
        <v>0.1970349098048825</v>
      </c>
      <c r="Q61" s="28"/>
      <c r="R61" s="28"/>
      <c r="S61" s="28"/>
      <c r="T61" s="28"/>
      <c r="U61" s="28"/>
      <c r="V61" s="28"/>
      <c r="X61" s="28"/>
      <c r="Y61" s="28"/>
      <c r="Z61" s="28"/>
      <c r="AF61" s="28"/>
      <c r="AG61" s="28"/>
      <c r="AH61" s="28"/>
      <c r="AI61" s="28"/>
      <c r="AJ61" s="28"/>
      <c r="AK61" s="28"/>
      <c r="AM61" s="28"/>
      <c r="AN61" s="28"/>
      <c r="AO61" s="28"/>
      <c r="AY61" s="28"/>
      <c r="AZ61" s="28"/>
      <c r="BD61" s="28"/>
      <c r="BE61" s="28"/>
      <c r="BF61" s="28"/>
    </row>
    <row r="62" spans="2:58" x14ac:dyDescent="0.25">
      <c r="B62">
        <v>56</v>
      </c>
      <c r="C62" s="28">
        <f>[1]!KSCRIT(B62,C$1,$D$2)</f>
        <v>0.1817376445004486</v>
      </c>
      <c r="D62" s="28">
        <f>[1]!KSCRIT(B62,D$1,$D$2)</f>
        <v>0.21781791215862586</v>
      </c>
      <c r="F62" s="28">
        <f>[1]!KSCRIT(B62,F$1,$G$2)</f>
        <v>0.16302935756657888</v>
      </c>
      <c r="G62" s="28">
        <f>[1]!KSCRIT(B62,G$1,$G$2)</f>
        <v>0.19526774487226506</v>
      </c>
      <c r="Q62" s="28"/>
      <c r="R62" s="28"/>
      <c r="S62" s="28"/>
      <c r="T62" s="28"/>
      <c r="U62" s="28"/>
      <c r="V62" s="28"/>
      <c r="X62" s="28"/>
      <c r="Y62" s="28"/>
      <c r="Z62" s="28"/>
      <c r="AF62" s="28"/>
      <c r="AG62" s="28"/>
      <c r="AH62" s="28"/>
      <c r="AI62" s="28"/>
      <c r="AJ62" s="28"/>
      <c r="AK62" s="28"/>
      <c r="AM62" s="28"/>
      <c r="AN62" s="28"/>
      <c r="AO62" s="28"/>
      <c r="AY62" s="28"/>
      <c r="AZ62" s="28"/>
      <c r="BD62" s="28"/>
      <c r="BE62" s="28"/>
      <c r="BF62" s="28"/>
    </row>
    <row r="63" spans="2:58" x14ac:dyDescent="0.25">
      <c r="B63">
        <v>57</v>
      </c>
      <c r="C63" s="28">
        <f>[1]!KSCRIT(B63,C$1,$D$2)</f>
        <v>0.18013640056084596</v>
      </c>
      <c r="D63" s="28">
        <f>[1]!KSCRIT(B63,D$1,$D$2)</f>
        <v>0.21589877420160211</v>
      </c>
      <c r="F63" s="28">
        <f>[1]!KSCRIT(B63,F$1,$G$2)</f>
        <v>0.16159294756193535</v>
      </c>
      <c r="G63" s="28">
        <f>[1]!KSCRIT(B63,G$1,$G$2)</f>
        <v>0.19354729067612952</v>
      </c>
      <c r="Q63" s="28"/>
      <c r="R63" s="28"/>
      <c r="S63" s="28"/>
      <c r="T63" s="28"/>
      <c r="U63" s="28"/>
      <c r="V63" s="28"/>
      <c r="X63" s="28"/>
      <c r="Y63" s="28"/>
      <c r="Z63" s="28"/>
      <c r="AF63" s="28"/>
      <c r="AG63" s="28"/>
      <c r="AH63" s="28"/>
      <c r="AI63" s="28"/>
      <c r="AJ63" s="28"/>
      <c r="AK63" s="28"/>
      <c r="AM63" s="28"/>
      <c r="AN63" s="28"/>
      <c r="AO63" s="28"/>
      <c r="AY63" s="28"/>
      <c r="AZ63" s="28"/>
      <c r="BD63" s="28"/>
      <c r="BE63" s="28"/>
      <c r="BF63" s="28"/>
    </row>
    <row r="64" spans="2:58" x14ac:dyDescent="0.25">
      <c r="B64">
        <v>58</v>
      </c>
      <c r="C64" s="28">
        <f>[1]!KSCRIT(B64,C$1,$D$2)</f>
        <v>0.17857674868922269</v>
      </c>
      <c r="D64" s="28">
        <f>[1]!KSCRIT(B64,D$1,$D$2)</f>
        <v>0.21402948556134774</v>
      </c>
      <c r="F64" s="28">
        <f>[1]!KSCRIT(B64,F$1,$G$2)</f>
        <v>0.1601938480888615</v>
      </c>
      <c r="G64" s="28">
        <f>[1]!KSCRIT(B64,G$1,$G$2)</f>
        <v>0.19187152501626956</v>
      </c>
      <c r="Q64" s="28"/>
      <c r="R64" s="28"/>
      <c r="S64" s="28"/>
      <c r="T64" s="28"/>
      <c r="U64" s="28"/>
      <c r="V64" s="28"/>
      <c r="X64" s="28"/>
      <c r="Y64" s="28"/>
      <c r="Z64" s="28"/>
      <c r="AF64" s="28"/>
      <c r="AG64" s="28"/>
      <c r="AH64" s="28"/>
      <c r="AI64" s="28"/>
      <c r="AJ64" s="28"/>
      <c r="AK64" s="28"/>
      <c r="AM64" s="28"/>
      <c r="AN64" s="28"/>
      <c r="AO64" s="28"/>
      <c r="AY64" s="28"/>
      <c r="AZ64" s="28"/>
      <c r="BD64" s="28"/>
      <c r="BE64" s="28"/>
      <c r="BF64" s="28"/>
    </row>
    <row r="65" spans="2:58" x14ac:dyDescent="0.25">
      <c r="B65">
        <v>59</v>
      </c>
      <c r="C65" s="28">
        <f>[1]!KSCRIT(B65,C$1,$D$2)</f>
        <v>0.17705691893392048</v>
      </c>
      <c r="D65" s="28">
        <f>[1]!KSCRIT(B65,D$1,$D$2)</f>
        <v>0.21220792489874291</v>
      </c>
      <c r="F65" s="28">
        <f>[1]!KSCRIT(B65,F$1,$G$2)</f>
        <v>0.15883047139660511</v>
      </c>
      <c r="G65" s="28">
        <f>[1]!KSCRIT(B65,G$1,$G$2)</f>
        <v>0.19023854617072888</v>
      </c>
      <c r="Q65" s="28"/>
      <c r="R65" s="28"/>
      <c r="S65" s="28"/>
      <c r="T65" s="28"/>
      <c r="U65" s="28"/>
      <c r="V65" s="28"/>
      <c r="X65" s="28"/>
      <c r="Y65" s="28"/>
      <c r="Z65" s="28"/>
      <c r="AF65" s="28"/>
      <c r="AG65" s="28"/>
      <c r="AH65" s="28"/>
      <c r="AI65" s="28"/>
      <c r="AJ65" s="28"/>
      <c r="AK65" s="28"/>
      <c r="AM65" s="28"/>
      <c r="AN65" s="28"/>
      <c r="AO65" s="28"/>
      <c r="AY65" s="28"/>
      <c r="AZ65" s="28"/>
      <c r="BD65" s="28"/>
      <c r="BE65" s="28"/>
      <c r="BF65" s="28"/>
    </row>
    <row r="66" spans="2:58" x14ac:dyDescent="0.25">
      <c r="B66">
        <v>60</v>
      </c>
      <c r="C66" s="28">
        <f>[1]!KSCRIT(B66,C$1,$D$2)</f>
        <v>0.17557524502806957</v>
      </c>
      <c r="D66" s="28">
        <f>[1]!KSCRIT(B66,D$1,$D$2)</f>
        <v>0.21043209514393629</v>
      </c>
      <c r="F66" s="28">
        <f>[1]!KSCRIT(B66,F$1,$G$2)</f>
        <v>0.15750132274576828</v>
      </c>
      <c r="G66" s="28">
        <f>[1]!KSCRIT(B66,G$1,$G$2)</f>
        <v>0.18864656382151959</v>
      </c>
      <c r="Q66" s="28"/>
      <c r="R66" s="28"/>
      <c r="S66" s="28"/>
      <c r="T66" s="28"/>
      <c r="U66" s="28"/>
      <c r="V66" s="28"/>
      <c r="X66" s="28"/>
      <c r="Y66" s="28"/>
      <c r="Z66" s="28"/>
      <c r="AF66" s="28"/>
      <c r="AG66" s="28"/>
      <c r="AH66" s="28"/>
      <c r="AI66" s="28"/>
      <c r="AJ66" s="28"/>
      <c r="AK66" s="28"/>
      <c r="AM66" s="28"/>
      <c r="AN66" s="28"/>
      <c r="AO66" s="28"/>
      <c r="AY66" s="28"/>
      <c r="AZ66" s="28"/>
      <c r="BD66" s="28"/>
      <c r="BE66" s="28"/>
      <c r="BF66" s="28"/>
    </row>
    <row r="67" spans="2:58" x14ac:dyDescent="0.25">
      <c r="B67">
        <v>61</v>
      </c>
      <c r="C67" s="28">
        <f>[1]!KSCRIT(B67,C$1,$D$2)</f>
        <v>0.17413015670873855</v>
      </c>
      <c r="D67" s="28">
        <f>[1]!KSCRIT(B67,D$1,$D$2)</f>
        <v>0.20870011429062044</v>
      </c>
      <c r="F67" s="28">
        <f>[1]!KSCRIT(B67,F$1,$G$2)</f>
        <v>0.15620499351813311</v>
      </c>
      <c r="G67" s="28">
        <f>[1]!KSCRIT(B67,G$1,$G$2)</f>
        <v>0.18709389080194425</v>
      </c>
      <c r="Q67" s="28"/>
      <c r="R67" s="28"/>
      <c r="S67" s="28"/>
      <c r="T67" s="28"/>
      <c r="U67" s="28"/>
      <c r="V67" s="28"/>
      <c r="X67" s="28"/>
      <c r="Y67" s="28"/>
      <c r="Z67" s="28"/>
      <c r="AF67" s="28"/>
      <c r="AG67" s="28"/>
      <c r="AH67" s="28"/>
      <c r="AI67" s="28"/>
      <c r="AJ67" s="28"/>
      <c r="AK67" s="28"/>
      <c r="AM67" s="28"/>
      <c r="AN67" s="28"/>
      <c r="AO67" s="28"/>
      <c r="AY67" s="28"/>
      <c r="AZ67" s="28"/>
      <c r="BD67" s="28"/>
      <c r="BE67" s="28"/>
      <c r="BF67" s="28"/>
    </row>
    <row r="68" spans="2:58" x14ac:dyDescent="0.25">
      <c r="B68">
        <v>62</v>
      </c>
      <c r="C68" s="28">
        <f>[1]!KSCRIT(B68,C$1,$D$2)</f>
        <v>0.17272017272025908</v>
      </c>
      <c r="D68" s="28">
        <f>[1]!KSCRIT(B68,D$1,$D$2)</f>
        <v>0.2070102070103105</v>
      </c>
      <c r="F68" s="28">
        <f>[1]!KSCRIT(B68,F$1,$G$2)</f>
        <v>0.15494015494023242</v>
      </c>
      <c r="G68" s="28">
        <f>[1]!KSCRIT(B68,G$1,$G$2)</f>
        <v>0.18557893557902835</v>
      </c>
      <c r="Q68" s="28"/>
      <c r="R68" s="28"/>
      <c r="S68" s="28"/>
      <c r="T68" s="28"/>
      <c r="U68" s="28"/>
      <c r="V68" s="28"/>
      <c r="X68" s="28"/>
      <c r="Y68" s="28"/>
      <c r="Z68" s="28"/>
      <c r="AF68" s="28"/>
      <c r="AG68" s="28"/>
      <c r="AH68" s="28"/>
      <c r="AI68" s="28"/>
      <c r="AJ68" s="28"/>
      <c r="AK68" s="28"/>
      <c r="AM68" s="28"/>
      <c r="AN68" s="28"/>
      <c r="AO68" s="28"/>
      <c r="AY68" s="28"/>
      <c r="AZ68" s="28"/>
      <c r="BD68" s="28"/>
      <c r="BE68" s="28"/>
      <c r="BF68" s="28"/>
    </row>
    <row r="69" spans="2:58" x14ac:dyDescent="0.25">
      <c r="B69">
        <v>63</v>
      </c>
      <c r="C69" s="28">
        <f>[1]!KSCRIT(B69,C$1,$D$2)</f>
        <v>0.17134389443084969</v>
      </c>
      <c r="D69" s="28">
        <f>[1]!KSCRIT(B69,D$1,$D$2)</f>
        <v>0.20536069700168011</v>
      </c>
      <c r="F69" s="28">
        <f>[1]!KSCRIT(B69,F$1,$G$2)</f>
        <v>0.15370555235708572</v>
      </c>
      <c r="G69" s="28">
        <f>[1]!KSCRIT(B69,G$1,$G$2)</f>
        <v>0.18410019539491107</v>
      </c>
      <c r="Q69" s="28"/>
      <c r="R69" s="28"/>
      <c r="S69" s="28"/>
      <c r="T69" s="28"/>
      <c r="U69" s="28"/>
      <c r="V69" s="28"/>
      <c r="X69" s="28"/>
      <c r="Y69" s="28"/>
      <c r="Z69" s="28"/>
      <c r="AF69" s="28"/>
      <c r="AG69" s="28"/>
      <c r="AH69" s="28"/>
      <c r="AI69" s="28"/>
      <c r="AJ69" s="28"/>
      <c r="AK69" s="28"/>
      <c r="AM69" s="28"/>
      <c r="AN69" s="28"/>
      <c r="AO69" s="28"/>
      <c r="AY69" s="28"/>
      <c r="AZ69" s="28"/>
      <c r="BD69" s="28"/>
      <c r="BE69" s="28"/>
      <c r="BF69" s="28"/>
    </row>
    <row r="70" spans="2:58" x14ac:dyDescent="0.25">
      <c r="B70">
        <v>64</v>
      </c>
      <c r="C70" s="28">
        <f>[1]!KSCRIT(B70,C$1,$D$2)</f>
        <v>0.17</v>
      </c>
      <c r="D70" s="28">
        <f>[1]!KSCRIT(B70,D$1,$D$2)</f>
        <v>0.20374999999999999</v>
      </c>
      <c r="F70" s="28">
        <f>[1]!KSCRIT(B70,F$1,$G$2)</f>
        <v>0.1525</v>
      </c>
      <c r="G70" s="28">
        <f>[1]!KSCRIT(B70,G$1,$G$2)</f>
        <v>0.18265624999999999</v>
      </c>
      <c r="Q70" s="28"/>
      <c r="R70" s="28"/>
      <c r="S70" s="28"/>
      <c r="T70" s="28"/>
      <c r="U70" s="28"/>
      <c r="V70" s="28"/>
      <c r="X70" s="28"/>
      <c r="Y70" s="28"/>
      <c r="Z70" s="28"/>
      <c r="AF70" s="28"/>
      <c r="AG70" s="28"/>
      <c r="AH70" s="28"/>
      <c r="AI70" s="28"/>
      <c r="AJ70" s="28"/>
      <c r="AK70" s="28"/>
      <c r="AM70" s="28"/>
      <c r="AN70" s="28"/>
      <c r="AO70" s="28"/>
      <c r="AY70" s="28"/>
      <c r="AZ70" s="28"/>
      <c r="BD70" s="28"/>
      <c r="BE70" s="28"/>
      <c r="BF70" s="28"/>
    </row>
    <row r="71" spans="2:58" x14ac:dyDescent="0.25">
      <c r="B71">
        <v>65</v>
      </c>
      <c r="C71" s="28">
        <f>[1]!KSCRIT(B71,C$1,$D$2)</f>
        <v>0.16868723904132352</v>
      </c>
      <c r="D71" s="28">
        <f>[1]!KSCRIT(B71,D$1,$D$2)</f>
        <v>0.20217661738040979</v>
      </c>
      <c r="F71" s="28">
        <f>[1]!KSCRIT(B71,F$1,$G$2)</f>
        <v>0.15132237619883432</v>
      </c>
      <c r="G71" s="28">
        <f>[1]!KSCRIT(B71,G$1,$G$2)</f>
        <v>0.18124575591848086</v>
      </c>
      <c r="Q71" s="28"/>
      <c r="R71" s="28"/>
      <c r="S71" s="28"/>
      <c r="T71" s="28"/>
      <c r="U71" s="28"/>
      <c r="V71" s="28"/>
      <c r="X71" s="28"/>
      <c r="Y71" s="28"/>
      <c r="Z71" s="28"/>
      <c r="AF71" s="28"/>
      <c r="AG71" s="28"/>
      <c r="AH71" s="28"/>
      <c r="AI71" s="28"/>
      <c r="AJ71" s="28"/>
      <c r="AK71" s="28"/>
      <c r="AM71" s="28"/>
      <c r="AN71" s="28"/>
      <c r="AO71" s="28"/>
      <c r="AY71" s="28"/>
      <c r="AZ71" s="28"/>
      <c r="BD71" s="28"/>
      <c r="BE71" s="28"/>
      <c r="BF71" s="28"/>
    </row>
    <row r="72" spans="2:58" x14ac:dyDescent="0.25">
      <c r="B72">
        <v>66</v>
      </c>
      <c r="C72" s="28">
        <f>[1]!KSCRIT(B72,C$1,$D$2)</f>
        <v>0.16740442773189251</v>
      </c>
      <c r="D72" s="28">
        <f>[1]!KSCRIT(B72,D$1,$D$2)</f>
        <v>0.20063913029631233</v>
      </c>
      <c r="F72" s="28">
        <f>[1]!KSCRIT(B72,F$1,$G$2)</f>
        <v>0.15017161899478593</v>
      </c>
      <c r="G72" s="28">
        <f>[1]!KSCRIT(B72,G$1,$G$2)</f>
        <v>0.17986744119354994</v>
      </c>
      <c r="Q72" s="28"/>
      <c r="R72" s="28"/>
      <c r="S72" s="28"/>
      <c r="T72" s="28"/>
      <c r="U72" s="28"/>
      <c r="V72" s="28"/>
      <c r="X72" s="28"/>
      <c r="Y72" s="28"/>
      <c r="Z72" s="28"/>
      <c r="AF72" s="28"/>
      <c r="AG72" s="28"/>
      <c r="AH72" s="28"/>
      <c r="AI72" s="28"/>
      <c r="AJ72" s="28"/>
      <c r="AK72" s="28"/>
      <c r="AM72" s="28"/>
      <c r="AN72" s="28"/>
      <c r="AO72" s="28"/>
      <c r="AY72" s="28"/>
      <c r="AZ72" s="28"/>
      <c r="BD72" s="28"/>
      <c r="BE72" s="28"/>
      <c r="BF72" s="28"/>
    </row>
    <row r="73" spans="2:58" x14ac:dyDescent="0.25">
      <c r="B73">
        <v>67</v>
      </c>
      <c r="C73" s="28">
        <f>[1]!KSCRIT(B73,C$1,$D$2)</f>
        <v>0.1661504443245751</v>
      </c>
      <c r="D73" s="28">
        <f>[1]!KSCRIT(B73,D$1,$D$2)</f>
        <v>0.1991361943007775</v>
      </c>
      <c r="F73" s="28">
        <f>[1]!KSCRIT(B73,F$1,$G$2)</f>
        <v>0.14904672211469236</v>
      </c>
      <c r="G73" s="28">
        <f>[1]!KSCRIT(B73,G$1,$G$2)</f>
        <v>0.17852010056565099</v>
      </c>
      <c r="Q73" s="28"/>
      <c r="R73" s="28"/>
      <c r="S73" s="28"/>
      <c r="T73" s="28"/>
      <c r="U73" s="28"/>
      <c r="V73" s="28"/>
      <c r="X73" s="28"/>
      <c r="Y73" s="28"/>
      <c r="Z73" s="28"/>
      <c r="AF73" s="28"/>
      <c r="AG73" s="28"/>
      <c r="AH73" s="28"/>
      <c r="AI73" s="28"/>
      <c r="AJ73" s="28"/>
      <c r="AK73" s="28"/>
      <c r="AM73" s="28"/>
      <c r="AN73" s="28"/>
      <c r="AO73" s="28"/>
      <c r="AY73" s="28"/>
      <c r="AZ73" s="28"/>
      <c r="BD73" s="28"/>
      <c r="BE73" s="28"/>
      <c r="BF73" s="28"/>
    </row>
    <row r="74" spans="2:58" x14ac:dyDescent="0.25">
      <c r="B74">
        <v>68</v>
      </c>
      <c r="C74" s="28">
        <f>[1]!KSCRIT(B74,C$1,$D$2)</f>
        <v>0.16492422502470644</v>
      </c>
      <c r="D74" s="28">
        <f>[1]!KSCRIT(B74,D$1,$D$2)</f>
        <v>0.19766653440461135</v>
      </c>
      <c r="F74" s="28">
        <f>[1]!KSCRIT(B74,F$1,$G$2)</f>
        <v>0.1479467312721631</v>
      </c>
      <c r="G74" s="28">
        <f>[1]!KSCRIT(B74,G$1,$G$2)</f>
        <v>0.17720259104217076</v>
      </c>
      <c r="Q74" s="28"/>
      <c r="R74" s="28"/>
      <c r="S74" s="28"/>
      <c r="T74" s="28"/>
      <c r="U74" s="28"/>
      <c r="V74" s="28"/>
      <c r="X74" s="28"/>
      <c r="Y74" s="28"/>
      <c r="Z74" s="28"/>
      <c r="AF74" s="28"/>
      <c r="AG74" s="28"/>
      <c r="AH74" s="28"/>
      <c r="AI74" s="28"/>
      <c r="AJ74" s="28"/>
      <c r="AK74" s="28"/>
      <c r="AM74" s="28"/>
      <c r="AN74" s="28"/>
      <c r="AO74" s="28"/>
      <c r="AY74" s="28"/>
      <c r="AZ74" s="28"/>
      <c r="BD74" s="28"/>
      <c r="BE74" s="28"/>
      <c r="BF74" s="28"/>
    </row>
    <row r="75" spans="2:58" x14ac:dyDescent="0.25">
      <c r="B75">
        <v>69</v>
      </c>
      <c r="C75" s="28">
        <f>[1]!KSCRIT(B75,C$1,$D$2)</f>
        <v>0.16372476019664611</v>
      </c>
      <c r="D75" s="28">
        <f>[1]!KSCRIT(B75,D$1,$D$2)</f>
        <v>0.19622894052980377</v>
      </c>
      <c r="F75" s="28">
        <f>[1]!KSCRIT(B75,F$1,$G$2)</f>
        <v>0.14687074076463841</v>
      </c>
      <c r="G75" s="28">
        <f>[1]!KSCRIT(B75,G$1,$G$2)</f>
        <v>0.17591382782158024</v>
      </c>
      <c r="Q75" s="28"/>
      <c r="R75" s="28"/>
      <c r="S75" s="28"/>
      <c r="T75" s="28"/>
      <c r="U75" s="28"/>
      <c r="V75" s="28"/>
      <c r="X75" s="28"/>
      <c r="Y75" s="28"/>
      <c r="Z75" s="28"/>
      <c r="AF75" s="28"/>
      <c r="AG75" s="28"/>
      <c r="AH75" s="28"/>
      <c r="AI75" s="28"/>
      <c r="AJ75" s="28"/>
      <c r="AK75" s="28"/>
      <c r="AM75" s="28"/>
      <c r="AN75" s="28"/>
      <c r="AO75" s="28"/>
      <c r="AY75" s="28"/>
      <c r="AZ75" s="28"/>
      <c r="BD75" s="28"/>
      <c r="BE75" s="28"/>
      <c r="BF75" s="28"/>
    </row>
    <row r="76" spans="2:58" x14ac:dyDescent="0.25">
      <c r="B76">
        <v>70</v>
      </c>
      <c r="C76" s="28">
        <f>[1]!KSCRIT(B76,C$1,$D$2)</f>
        <v>0.16255109086947755</v>
      </c>
      <c r="D76" s="28">
        <f>[1]!KSCRIT(B76,D$1,$D$2)</f>
        <v>0.19482226332150615</v>
      </c>
      <c r="F76" s="28">
        <f>[1]!KSCRIT(B76,F$1,$G$2)</f>
        <v>0.14581789033879602</v>
      </c>
      <c r="G76" s="28">
        <f>[1]!KSCRIT(B76,G$1,$G$2)</f>
        <v>0.17465278053898825</v>
      </c>
      <c r="Q76" s="28"/>
      <c r="R76" s="28"/>
      <c r="S76" s="28"/>
      <c r="T76" s="28"/>
      <c r="U76" s="28"/>
      <c r="V76" s="28"/>
      <c r="X76" s="28"/>
      <c r="Y76" s="28"/>
      <c r="Z76" s="28"/>
      <c r="AF76" s="28"/>
      <c r="AG76" s="28"/>
      <c r="AH76" s="28"/>
      <c r="AI76" s="28"/>
      <c r="AJ76" s="28"/>
      <c r="AK76" s="28"/>
      <c r="AM76" s="28"/>
      <c r="AN76" s="28"/>
      <c r="AO76" s="28"/>
      <c r="AY76" s="28"/>
      <c r="AZ76" s="28"/>
      <c r="BD76" s="28"/>
      <c r="BE76" s="28"/>
      <c r="BF76" s="28"/>
    </row>
    <row r="77" spans="2:58" x14ac:dyDescent="0.25">
      <c r="B77">
        <v>71</v>
      </c>
      <c r="C77" s="28">
        <f>[1]!KSCRIT(B77,C$1,$D$2)</f>
        <v>0.16140230551436405</v>
      </c>
      <c r="D77" s="28">
        <f>[1]!KSCRIT(B77,D$1,$D$2)</f>
        <v>0.19344541028559806</v>
      </c>
      <c r="F77" s="28">
        <f>[1]!KSCRIT(B77,F$1,$G$2)</f>
        <v>0.14478736229965009</v>
      </c>
      <c r="G77" s="28">
        <f>[1]!KSCRIT(B77,G$1,$G$2)</f>
        <v>0.17341846980357681</v>
      </c>
      <c r="Q77" s="28"/>
      <c r="R77" s="28"/>
      <c r="S77" s="28"/>
      <c r="T77" s="28"/>
      <c r="U77" s="28"/>
      <c r="V77" s="28"/>
      <c r="X77" s="28"/>
      <c r="Y77" s="28"/>
      <c r="Z77" s="28"/>
      <c r="AF77" s="28"/>
      <c r="AG77" s="28"/>
      <c r="AH77" s="28"/>
      <c r="AI77" s="28"/>
      <c r="AJ77" s="28"/>
      <c r="AK77" s="28"/>
      <c r="AM77" s="28"/>
      <c r="AN77" s="28"/>
      <c r="AO77" s="28"/>
      <c r="AY77" s="28"/>
      <c r="AZ77" s="28"/>
      <c r="BD77" s="28"/>
      <c r="BE77" s="28"/>
      <c r="BF77" s="28"/>
    </row>
    <row r="78" spans="2:58" x14ac:dyDescent="0.25">
      <c r="B78">
        <v>72</v>
      </c>
      <c r="C78" s="28">
        <f>[1]!KSCRIT(B78,C$1,$D$2)</f>
        <v>0.16027753706895079</v>
      </c>
      <c r="D78" s="28">
        <f>[1]!KSCRIT(B78,D$1,$D$2)</f>
        <v>0.19209734222234542</v>
      </c>
      <c r="F78" s="28">
        <f>[1]!KSCRIT(B78,F$1,$G$2)</f>
        <v>0.14377837884126468</v>
      </c>
      <c r="G78" s="28">
        <f>[1]!KSCRIT(B78,G$1,$G$2)</f>
        <v>0.17220996400147376</v>
      </c>
      <c r="Q78" s="28"/>
      <c r="R78" s="28"/>
      <c r="S78" s="28"/>
      <c r="T78" s="28"/>
      <c r="U78" s="28"/>
      <c r="V78" s="28"/>
      <c r="X78" s="28"/>
      <c r="Y78" s="28"/>
      <c r="Z78" s="28"/>
      <c r="AF78" s="28"/>
      <c r="AG78" s="28"/>
      <c r="AH78" s="28"/>
      <c r="AI78" s="28"/>
      <c r="AJ78" s="28"/>
      <c r="AK78" s="28"/>
      <c r="AM78" s="28"/>
      <c r="AN78" s="28"/>
      <c r="AO78" s="28"/>
      <c r="AY78" s="28"/>
      <c r="AZ78" s="28"/>
      <c r="BD78" s="28"/>
      <c r="BE78" s="28"/>
      <c r="BF78" s="28"/>
    </row>
    <row r="79" spans="2:58" x14ac:dyDescent="0.25">
      <c r="B79">
        <v>73</v>
      </c>
      <c r="C79" s="28">
        <f>[1]!KSCRIT(B79,C$1,$D$2)</f>
        <v>0.1591759601867376</v>
      </c>
      <c r="D79" s="28">
        <f>[1]!KSCRIT(B79,D$1,$D$2)</f>
        <v>0.19077706992969282</v>
      </c>
      <c r="F79" s="28">
        <f>[1]!KSCRIT(B79,F$1,$G$2)</f>
        <v>0.1427901995792793</v>
      </c>
      <c r="G79" s="28">
        <f>[1]!KSCRIT(B79,G$1,$G$2)</f>
        <v>0.17102637634034579</v>
      </c>
      <c r="Q79" s="28"/>
      <c r="R79" s="28"/>
      <c r="S79" s="28"/>
      <c r="T79" s="28"/>
      <c r="U79" s="28"/>
      <c r="V79" s="28"/>
      <c r="X79" s="28"/>
      <c r="Y79" s="28"/>
      <c r="Z79" s="28"/>
      <c r="AF79" s="28"/>
      <c r="AG79" s="28"/>
      <c r="AH79" s="28"/>
      <c r="AI79" s="28"/>
      <c r="AJ79" s="28"/>
      <c r="AK79" s="28"/>
      <c r="AM79" s="28"/>
      <c r="AN79" s="28"/>
      <c r="AO79" s="28"/>
      <c r="AY79" s="28"/>
      <c r="AZ79" s="28"/>
      <c r="BD79" s="28"/>
      <c r="BE79" s="28"/>
      <c r="BF79" s="28"/>
    </row>
    <row r="80" spans="2:58" x14ac:dyDescent="0.25">
      <c r="B80">
        <v>74</v>
      </c>
      <c r="C80" s="28">
        <f>[1]!KSCRIT(B80,C$1,$D$2)</f>
        <v>0.15809678869159424</v>
      </c>
      <c r="D80" s="28">
        <f>[1]!KSCRIT(B80,D$1,$D$2)</f>
        <v>0.18948365115242541</v>
      </c>
      <c r="F80" s="28">
        <f>[1]!KSCRIT(B80,F$1,$G$2)</f>
        <v>0.14182211926745952</v>
      </c>
      <c r="G80" s="28">
        <f>[1]!KSCRIT(B80,G$1,$G$2)</f>
        <v>0.16986686211440591</v>
      </c>
      <c r="Q80" s="28"/>
      <c r="R80" s="28"/>
      <c r="S80" s="28"/>
      <c r="T80" s="28"/>
      <c r="U80" s="28"/>
      <c r="V80" s="28"/>
      <c r="X80" s="28"/>
      <c r="Y80" s="28"/>
      <c r="Z80" s="28"/>
      <c r="AF80" s="28"/>
      <c r="AG80" s="28"/>
      <c r="AH80" s="28"/>
      <c r="AI80" s="28"/>
      <c r="AJ80" s="28"/>
      <c r="AK80" s="28"/>
      <c r="AM80" s="28"/>
      <c r="AN80" s="28"/>
      <c r="AO80" s="28"/>
      <c r="AY80" s="28"/>
      <c r="AZ80" s="28"/>
      <c r="BD80" s="28"/>
      <c r="BE80" s="28"/>
      <c r="BF80" s="28"/>
    </row>
    <row r="81" spans="2:58" x14ac:dyDescent="0.25">
      <c r="B81">
        <v>75</v>
      </c>
      <c r="C81" s="28">
        <f>[1]!KSCRIT(B81,C$1,$D$2)</f>
        <v>0.1570392732195782</v>
      </c>
      <c r="D81" s="28">
        <f>[1]!KSCRIT(B81,D$1,$D$2)</f>
        <v>0.18821618775581797</v>
      </c>
      <c r="F81" s="28">
        <f>[1]!KSCRIT(B81,F$1,$G$2)</f>
        <v>0.14087346568226866</v>
      </c>
      <c r="G81" s="28">
        <f>[1]!KSCRIT(B81,G$1,$G$2)</f>
        <v>0.16873061617066812</v>
      </c>
      <c r="Q81" s="28"/>
      <c r="R81" s="28"/>
      <c r="S81" s="28"/>
      <c r="T81" s="28"/>
      <c r="U81" s="28"/>
      <c r="V81" s="28"/>
      <c r="X81" s="28"/>
      <c r="Y81" s="28"/>
      <c r="Z81" s="28"/>
      <c r="AF81" s="28"/>
      <c r="AG81" s="28"/>
      <c r="AH81" s="28"/>
      <c r="AI81" s="28"/>
      <c r="AJ81" s="28"/>
      <c r="AK81" s="28"/>
      <c r="AM81" s="28"/>
      <c r="AN81" s="28"/>
      <c r="AO81" s="28"/>
      <c r="AY81" s="28"/>
      <c r="AZ81" s="28"/>
      <c r="BD81" s="28"/>
      <c r="BE81" s="28"/>
      <c r="BF81" s="28"/>
    </row>
    <row r="82" spans="2:58" x14ac:dyDescent="0.25">
      <c r="B82">
        <v>76</v>
      </c>
      <c r="C82" s="28">
        <f>[1]!KSCRIT(B82,C$1,$D$2)</f>
        <v>0.156002699031982</v>
      </c>
      <c r="D82" s="28">
        <f>[1]!KSCRIT(B82,D$1,$D$2)</f>
        <v>0.1869738231045078</v>
      </c>
      <c r="F82" s="28">
        <f>[1]!KSCRIT(B82,F$1,$G$2)</f>
        <v>0.13994359766104267</v>
      </c>
      <c r="G82" s="28">
        <f>[1]!KSCRIT(B82,G$1,$G$2)</f>
        <v>0.16761687055917918</v>
      </c>
      <c r="Q82" s="28"/>
      <c r="R82" s="28"/>
      <c r="S82" s="28"/>
      <c r="T82" s="28"/>
      <c r="U82" s="28"/>
      <c r="V82" s="28"/>
      <c r="X82" s="28"/>
      <c r="Y82" s="28"/>
      <c r="Z82" s="28"/>
      <c r="AF82" s="28"/>
      <c r="AG82" s="28"/>
      <c r="AH82" s="28"/>
      <c r="AI82" s="28"/>
      <c r="AJ82" s="28"/>
      <c r="AK82" s="28"/>
      <c r="AM82" s="28"/>
      <c r="AN82" s="28"/>
      <c r="AO82" s="28"/>
      <c r="AY82" s="28"/>
      <c r="AZ82" s="28"/>
      <c r="BD82" s="28"/>
      <c r="BE82" s="28"/>
      <c r="BF82" s="28"/>
    </row>
    <row r="83" spans="2:58" x14ac:dyDescent="0.25">
      <c r="B83">
        <v>77</v>
      </c>
      <c r="C83" s="28">
        <f>[1]!KSCRIT(B83,C$1,$D$2)</f>
        <v>0.15498638398510761</v>
      </c>
      <c r="D83" s="28">
        <f>[1]!KSCRIT(B83,D$1,$D$2)</f>
        <v>0.18575573962920983</v>
      </c>
      <c r="F83" s="28">
        <f>[1]!KSCRIT(B83,F$1,$G$2)</f>
        <v>0.13903190328075829</v>
      </c>
      <c r="G83" s="28">
        <f>[1]!KSCRIT(B83,G$1,$G$2)</f>
        <v>0.16652489235164594</v>
      </c>
      <c r="Q83" s="28"/>
      <c r="R83" s="28"/>
      <c r="S83" s="28"/>
      <c r="T83" s="28"/>
      <c r="U83" s="28"/>
      <c r="V83" s="28"/>
      <c r="X83" s="28"/>
      <c r="Y83" s="28"/>
      <c r="Z83" s="28"/>
      <c r="AF83" s="28"/>
      <c r="AG83" s="28"/>
      <c r="AH83" s="28"/>
      <c r="AI83" s="28"/>
      <c r="AJ83" s="28"/>
      <c r="AK83" s="28"/>
      <c r="AM83" s="28"/>
      <c r="AN83" s="28"/>
      <c r="AO83" s="28"/>
      <c r="AY83" s="28"/>
      <c r="AZ83" s="28"/>
      <c r="BD83" s="28"/>
      <c r="BE83" s="28"/>
      <c r="BF83" s="28"/>
    </row>
    <row r="84" spans="2:58" x14ac:dyDescent="0.25">
      <c r="B84">
        <v>78</v>
      </c>
      <c r="C84" s="28">
        <f>[1]!KSCRIT(B84,C$1,$D$2)</f>
        <v>0.15398967664366503</v>
      </c>
      <c r="D84" s="28">
        <f>[1]!KSCRIT(B84,D$1,$D$2)</f>
        <v>0.18456115656556907</v>
      </c>
      <c r="F84" s="28">
        <f>[1]!KSCRIT(B84,F$1,$G$2)</f>
        <v>0.13813779816564067</v>
      </c>
      <c r="G84" s="28">
        <f>[1]!KSCRIT(B84,G$1,$G$2)</f>
        <v>0.16545398161437902</v>
      </c>
      <c r="Q84" s="28"/>
      <c r="R84" s="28"/>
      <c r="S84" s="28"/>
      <c r="T84" s="28"/>
      <c r="U84" s="28"/>
      <c r="V84" s="28"/>
      <c r="X84" s="28"/>
      <c r="Y84" s="28"/>
      <c r="Z84" s="28"/>
      <c r="AF84" s="28"/>
      <c r="AG84" s="28"/>
      <c r="AH84" s="28"/>
      <c r="AI84" s="28"/>
      <c r="AJ84" s="28"/>
      <c r="AK84" s="28"/>
      <c r="AM84" s="28"/>
      <c r="AN84" s="28"/>
      <c r="AO84" s="28"/>
      <c r="AY84" s="28"/>
      <c r="AZ84" s="28"/>
      <c r="BD84" s="28"/>
      <c r="BE84" s="28"/>
      <c r="BF84" s="28"/>
    </row>
    <row r="85" spans="2:58" x14ac:dyDescent="0.25">
      <c r="B85">
        <v>79</v>
      </c>
      <c r="C85" s="28">
        <f>[1]!KSCRIT(B85,C$1,$D$2)</f>
        <v>0.15301195452593927</v>
      </c>
      <c r="D85" s="28">
        <f>[1]!KSCRIT(B85,D$1,$D$2)</f>
        <v>0.18338932785094189</v>
      </c>
      <c r="F85" s="28">
        <f>[1]!KSCRIT(B85,F$1,$G$2)</f>
        <v>0.13726072391297492</v>
      </c>
      <c r="G85" s="28">
        <f>[1]!KSCRIT(B85,G$1,$G$2)</f>
        <v>0.16440346952281523</v>
      </c>
      <c r="Q85" s="28"/>
      <c r="R85" s="28"/>
      <c r="S85" s="28"/>
      <c r="T85" s="28"/>
      <c r="U85" s="28"/>
      <c r="V85" s="28"/>
      <c r="X85" s="28"/>
      <c r="Y85" s="28"/>
      <c r="Z85" s="28"/>
      <c r="AF85" s="28"/>
      <c r="AG85" s="28"/>
      <c r="AH85" s="28"/>
      <c r="AI85" s="28"/>
      <c r="AJ85" s="28"/>
      <c r="AK85" s="28"/>
      <c r="AM85" s="28"/>
      <c r="AN85" s="28"/>
      <c r="AO85" s="28"/>
      <c r="AY85" s="28"/>
      <c r="AZ85" s="28"/>
      <c r="BD85" s="28"/>
      <c r="BE85" s="28"/>
      <c r="BF85" s="28"/>
    </row>
    <row r="86" spans="2:58" x14ac:dyDescent="0.25">
      <c r="B86">
        <v>80</v>
      </c>
      <c r="C86" s="28">
        <f>[1]!KSCRIT(B86,C$1,$D$2)</f>
        <v>0.15205262246998572</v>
      </c>
      <c r="D86" s="28">
        <f>[1]!KSCRIT(B86,D$1,$D$2)</f>
        <v>0.18223954016623284</v>
      </c>
      <c r="F86" s="28">
        <f>[1]!KSCRIT(B86,F$1,$G$2)</f>
        <v>0.13640014662748717</v>
      </c>
      <c r="G86" s="28">
        <f>[1]!KSCRIT(B86,G$1,$G$2)</f>
        <v>0.16337271660607838</v>
      </c>
      <c r="Q86" s="28"/>
      <c r="R86" s="28"/>
      <c r="S86" s="28"/>
      <c r="T86" s="28"/>
      <c r="U86" s="28"/>
      <c r="V86" s="28"/>
      <c r="X86" s="28"/>
      <c r="Y86" s="28"/>
      <c r="Z86" s="28"/>
      <c r="AF86" s="28"/>
      <c r="AG86" s="28"/>
      <c r="AH86" s="28"/>
      <c r="AI86" s="28"/>
      <c r="AJ86" s="28"/>
      <c r="AK86" s="28"/>
      <c r="AM86" s="28"/>
      <c r="AN86" s="28"/>
      <c r="AO86" s="28"/>
      <c r="AY86" s="28"/>
      <c r="AZ86" s="28"/>
      <c r="BD86" s="28"/>
      <c r="BE86" s="28"/>
      <c r="BF86" s="28"/>
    </row>
    <row r="87" spans="2:58" x14ac:dyDescent="0.25">
      <c r="B87">
        <v>81</v>
      </c>
      <c r="C87" s="28">
        <f>[1]!KSCRIT(B87,C$1,$D$2)</f>
        <v>0.15111111111111111</v>
      </c>
      <c r="D87" s="28">
        <f>[1]!KSCRIT(B87,D$1,$D$2)</f>
        <v>0.18111111111111111</v>
      </c>
      <c r="F87" s="28">
        <f>[1]!KSCRIT(B87,F$1,$G$2)</f>
        <v>0.13555555555555554</v>
      </c>
      <c r="G87" s="28">
        <f>[1]!KSCRIT(B87,G$1,$G$2)</f>
        <v>0.16236111111111109</v>
      </c>
      <c r="Q87" s="28"/>
      <c r="R87" s="28"/>
      <c r="S87" s="28"/>
      <c r="T87" s="28"/>
      <c r="U87" s="28"/>
      <c r="V87" s="28"/>
      <c r="X87" s="28"/>
      <c r="Y87" s="28"/>
      <c r="Z87" s="28"/>
      <c r="AF87" s="28"/>
      <c r="AG87" s="28"/>
      <c r="AH87" s="28"/>
      <c r="AI87" s="28"/>
      <c r="AJ87" s="28"/>
      <c r="AK87" s="28"/>
      <c r="AM87" s="28"/>
      <c r="AN87" s="28"/>
      <c r="AO87" s="28"/>
      <c r="AY87" s="28"/>
      <c r="AZ87" s="28"/>
      <c r="BD87" s="28"/>
      <c r="BE87" s="28"/>
      <c r="BF87" s="28"/>
    </row>
    <row r="88" spans="2:58" x14ac:dyDescent="0.25">
      <c r="B88">
        <v>82</v>
      </c>
      <c r="C88" s="28">
        <f>[1]!KSCRIT(B88,C$1,$D$2)</f>
        <v>0.1501868754617913</v>
      </c>
      <c r="D88" s="28">
        <f>[1]!KSCRIT(B88,D$1,$D$2)</f>
        <v>0.18000338750199985</v>
      </c>
      <c r="F88" s="28">
        <f>[1]!KSCRIT(B88,F$1,$G$2)</f>
        <v>0.13472646181131276</v>
      </c>
      <c r="G88" s="28">
        <f>[1]!KSCRIT(B88,G$1,$G$2)</f>
        <v>0.16136806747686949</v>
      </c>
      <c r="Q88" s="28"/>
      <c r="R88" s="28"/>
      <c r="S88" s="28"/>
      <c r="T88" s="28"/>
      <c r="U88" s="28"/>
      <c r="V88" s="28"/>
      <c r="X88" s="28"/>
      <c r="Y88" s="28"/>
      <c r="Z88" s="28"/>
      <c r="AF88" s="28"/>
      <c r="AG88" s="28"/>
      <c r="AH88" s="28"/>
      <c r="AI88" s="28"/>
      <c r="AJ88" s="28"/>
      <c r="AK88" s="28"/>
      <c r="AM88" s="28"/>
      <c r="AN88" s="28"/>
      <c r="AO88" s="28"/>
      <c r="AY88" s="28"/>
      <c r="AZ88" s="28"/>
      <c r="BD88" s="28"/>
      <c r="BE88" s="28"/>
      <c r="BF88" s="28"/>
    </row>
    <row r="89" spans="2:58" x14ac:dyDescent="0.25">
      <c r="B89">
        <v>83</v>
      </c>
      <c r="C89" s="28">
        <f>[1]!KSCRIT(B89,C$1,$D$2)</f>
        <v>0.14927939358597889</v>
      </c>
      <c r="D89" s="28">
        <f>[1]!KSCRIT(B89,D$1,$D$2)</f>
        <v>0.17891574378319525</v>
      </c>
      <c r="F89" s="28">
        <f>[1]!KSCRIT(B89,F$1,$G$2)</f>
        <v>0.13391239718742221</v>
      </c>
      <c r="G89" s="28">
        <f>[1]!KSCRIT(B89,G$1,$G$2)</f>
        <v>0.16039302490993501</v>
      </c>
      <c r="Q89" s="28"/>
      <c r="R89" s="28"/>
      <c r="S89" s="28"/>
      <c r="T89" s="28"/>
      <c r="U89" s="28"/>
      <c r="V89" s="28"/>
      <c r="X89" s="28"/>
      <c r="Y89" s="28"/>
      <c r="Z89" s="28"/>
      <c r="AF89" s="28"/>
      <c r="AG89" s="28"/>
      <c r="AH89" s="28"/>
      <c r="AI89" s="28"/>
      <c r="AJ89" s="28"/>
      <c r="AK89" s="28"/>
      <c r="AM89" s="28"/>
      <c r="AN89" s="28"/>
      <c r="AO89" s="28"/>
      <c r="AY89" s="28"/>
      <c r="AZ89" s="28"/>
      <c r="BD89" s="28"/>
      <c r="BE89" s="28"/>
      <c r="BF89" s="28"/>
    </row>
    <row r="90" spans="2:58" x14ac:dyDescent="0.25">
      <c r="B90">
        <v>84</v>
      </c>
      <c r="C90" s="28">
        <f>[1]!KSCRIT(B90,C$1,$D$2)</f>
        <v>0.14838816536047483</v>
      </c>
      <c r="D90" s="28">
        <f>[1]!KSCRIT(B90,D$1,$D$2)</f>
        <v>0.17784758054233379</v>
      </c>
      <c r="F90" s="28">
        <f>[1]!KSCRIT(B90,F$1,$G$2)</f>
        <v>0.13311291304395537</v>
      </c>
      <c r="G90" s="28">
        <f>[1]!KSCRIT(B90,G$1,$G$2)</f>
        <v>0.15943544605367194</v>
      </c>
      <c r="Q90" s="28"/>
      <c r="R90" s="28"/>
      <c r="S90" s="28"/>
      <c r="T90" s="28"/>
      <c r="U90" s="28"/>
      <c r="V90" s="28"/>
      <c r="X90" s="28"/>
      <c r="Y90" s="28"/>
      <c r="Z90" s="28"/>
      <c r="AF90" s="28"/>
      <c r="AG90" s="28"/>
      <c r="AH90" s="28"/>
      <c r="AI90" s="28"/>
      <c r="AJ90" s="28"/>
      <c r="AK90" s="28"/>
      <c r="AM90" s="28"/>
      <c r="AN90" s="28"/>
      <c r="AO90" s="28"/>
      <c r="AY90" s="28"/>
      <c r="AZ90" s="28"/>
      <c r="BD90" s="28"/>
      <c r="BE90" s="28"/>
      <c r="BF90" s="28"/>
    </row>
    <row r="91" spans="2:58" x14ac:dyDescent="0.25">
      <c r="B91">
        <v>85</v>
      </c>
      <c r="C91" s="28">
        <f>[1]!KSCRIT(B91,C$1,$D$2)</f>
        <v>0.14751271131668622</v>
      </c>
      <c r="D91" s="28">
        <f>[1]!KSCRIT(B91,D$1,$D$2)</f>
        <v>0.17679832312220478</v>
      </c>
      <c r="F91" s="28">
        <f>[1]!KSCRIT(B91,F$1,$G$2)</f>
        <v>0.13232757926938027</v>
      </c>
      <c r="G91" s="28">
        <f>[1]!KSCRIT(B91,G$1,$G$2)</f>
        <v>0.15849481574375565</v>
      </c>
      <c r="Q91" s="28"/>
      <c r="R91" s="28"/>
      <c r="S91" s="28"/>
      <c r="T91" s="28"/>
      <c r="U91" s="28"/>
      <c r="V91" s="28"/>
      <c r="X91" s="28"/>
      <c r="Y91" s="28"/>
      <c r="Z91" s="28"/>
      <c r="AF91" s="28"/>
      <c r="AG91" s="28"/>
      <c r="AH91" s="28"/>
      <c r="AI91" s="28"/>
      <c r="AJ91" s="28"/>
      <c r="AK91" s="28"/>
      <c r="AM91" s="28"/>
      <c r="AN91" s="28"/>
      <c r="AO91" s="28"/>
      <c r="AY91" s="28"/>
      <c r="AZ91" s="28"/>
      <c r="BD91" s="28"/>
      <c r="BE91" s="28"/>
      <c r="BF91" s="28"/>
    </row>
    <row r="92" spans="2:58" x14ac:dyDescent="0.25">
      <c r="B92">
        <v>86</v>
      </c>
      <c r="C92" s="28">
        <f>[1]!KSCRIT(B92,C$1,$D$2)</f>
        <v>0.14665257155667624</v>
      </c>
      <c r="D92" s="28">
        <f>[1]!KSCRIT(B92,D$1,$D$2)</f>
        <v>0.17576742032160461</v>
      </c>
      <c r="F92" s="28">
        <f>[1]!KSCRIT(B92,F$1,$G$2)</f>
        <v>0.13155598330819487</v>
      </c>
      <c r="G92" s="28">
        <f>[1]!KSCRIT(B92,G$1,$G$2)</f>
        <v>0.15757063984352437</v>
      </c>
      <c r="Q92" s="28"/>
      <c r="R92" s="28"/>
      <c r="S92" s="28"/>
      <c r="T92" s="28"/>
      <c r="U92" s="28"/>
      <c r="V92" s="28"/>
      <c r="X92" s="28"/>
      <c r="Y92" s="28"/>
      <c r="Z92" s="28"/>
      <c r="AF92" s="28"/>
      <c r="AG92" s="28"/>
      <c r="AH92" s="28"/>
      <c r="AI92" s="28"/>
      <c r="AJ92" s="28"/>
      <c r="AK92" s="28"/>
      <c r="AM92" s="28"/>
      <c r="AN92" s="28"/>
      <c r="AO92" s="28"/>
      <c r="AY92" s="28"/>
      <c r="AZ92" s="28"/>
      <c r="BD92" s="28"/>
      <c r="BE92" s="28"/>
      <c r="BF92" s="28"/>
    </row>
    <row r="93" spans="2:58" x14ac:dyDescent="0.25">
      <c r="B93">
        <v>87</v>
      </c>
      <c r="C93" s="28">
        <f>[1]!KSCRIT(B93,C$1,$D$2)</f>
        <v>0.1458073047379401</v>
      </c>
      <c r="D93" s="28">
        <f>[1]!KSCRIT(B93,D$1,$D$2)</f>
        <v>0.17475434317856053</v>
      </c>
      <c r="F93" s="28">
        <f>[1]!KSCRIT(B93,F$1,$G$2)</f>
        <v>0.13079772925021096</v>
      </c>
      <c r="G93" s="28">
        <f>[1]!KSCRIT(B93,G$1,$G$2)</f>
        <v>0.15666244415317276</v>
      </c>
      <c r="Q93" s="28"/>
      <c r="R93" s="28"/>
      <c r="S93" s="28"/>
      <c r="T93" s="28"/>
      <c r="U93" s="28"/>
      <c r="V93" s="28"/>
      <c r="X93" s="28"/>
      <c r="Y93" s="28"/>
      <c r="Z93" s="28"/>
      <c r="AF93" s="28"/>
      <c r="AG93" s="28"/>
      <c r="AH93" s="28"/>
      <c r="AI93" s="28"/>
      <c r="AJ93" s="28"/>
      <c r="AK93" s="28"/>
      <c r="AM93" s="28"/>
      <c r="AN93" s="28"/>
      <c r="AO93" s="28"/>
      <c r="AY93" s="28"/>
      <c r="AZ93" s="28"/>
      <c r="BD93" s="28"/>
      <c r="BE93" s="28"/>
      <c r="BF93" s="28"/>
    </row>
    <row r="94" spans="2:58" x14ac:dyDescent="0.25">
      <c r="B94">
        <v>88</v>
      </c>
      <c r="C94" s="28">
        <f>[1]!KSCRIT(B94,C$1,$D$2)</f>
        <v>0.1449764871218151</v>
      </c>
      <c r="D94" s="28">
        <f>[1]!KSCRIT(B94,D$1,$D$2)</f>
        <v>0.17375858382982248</v>
      </c>
      <c r="F94" s="28">
        <f>[1]!KSCRIT(B94,F$1,$G$2)</f>
        <v>0.13005243697692237</v>
      </c>
      <c r="G94" s="28">
        <f>[1]!KSCRIT(B94,G$1,$G$2)</f>
        <v>0.15576977338731787</v>
      </c>
      <c r="Q94" s="28"/>
      <c r="R94" s="28"/>
      <c r="S94" s="28"/>
      <c r="T94" s="28"/>
      <c r="U94" s="28"/>
      <c r="V94" s="28"/>
      <c r="X94" s="28"/>
      <c r="Y94" s="28"/>
      <c r="Z94" s="28"/>
      <c r="AF94" s="28"/>
      <c r="AG94" s="28"/>
      <c r="AH94" s="28"/>
      <c r="AI94" s="28"/>
      <c r="AJ94" s="28"/>
      <c r="AK94" s="28"/>
      <c r="AM94" s="28"/>
      <c r="AN94" s="28"/>
      <c r="AO94" s="28"/>
      <c r="AY94" s="28"/>
      <c r="AZ94" s="28"/>
      <c r="BD94" s="28"/>
      <c r="BE94" s="28"/>
      <c r="BF94" s="28"/>
    </row>
    <row r="95" spans="2:58" x14ac:dyDescent="0.25">
      <c r="B95">
        <v>89</v>
      </c>
      <c r="C95" s="28">
        <f>[1]!KSCRIT(B95,C$1,$D$2)</f>
        <v>0.14415971168086497</v>
      </c>
      <c r="D95" s="28">
        <f>[1]!KSCRIT(B95,D$1,$D$2)</f>
        <v>0.17277965444103668</v>
      </c>
      <c r="F95" s="28">
        <f>[1]!KSCRIT(B95,F$1,$G$2)</f>
        <v>0.12931974136077592</v>
      </c>
      <c r="G95" s="28">
        <f>[1]!KSCRIT(B95,G$1,$G$2)</f>
        <v>0.15489219021592934</v>
      </c>
      <c r="Q95" s="28"/>
      <c r="R95" s="28"/>
      <c r="S95" s="28"/>
      <c r="T95" s="28"/>
      <c r="U95" s="28"/>
      <c r="V95" s="28"/>
      <c r="X95" s="28"/>
      <c r="Y95" s="28"/>
      <c r="Z95" s="28"/>
      <c r="AF95" s="28"/>
      <c r="AG95" s="28"/>
      <c r="AH95" s="28"/>
      <c r="AI95" s="28"/>
      <c r="AJ95" s="28"/>
      <c r="AK95" s="28"/>
      <c r="AM95" s="28"/>
      <c r="AN95" s="28"/>
      <c r="AO95" s="28"/>
      <c r="AY95" s="28"/>
      <c r="AZ95" s="28"/>
      <c r="BD95" s="28"/>
      <c r="BE95" s="28"/>
      <c r="BF95" s="28"/>
    </row>
    <row r="96" spans="2:58" x14ac:dyDescent="0.25">
      <c r="B96">
        <v>90</v>
      </c>
      <c r="C96" s="28">
        <f>[1]!KSCRIT(B96,C$1,$D$2)</f>
        <v>0.14335658726096653</v>
      </c>
      <c r="D96" s="28">
        <f>[1]!KSCRIT(B96,D$1,$D$2)</f>
        <v>0.17181708620248193</v>
      </c>
      <c r="F96" s="28">
        <f>[1]!KSCRIT(B96,F$1,$G$2)</f>
        <v>0.1285992915135141</v>
      </c>
      <c r="G96" s="28">
        <f>[1]!KSCRIT(B96,G$1,$G$2)</f>
        <v>0.1540292743640348</v>
      </c>
      <c r="Q96" s="28"/>
      <c r="R96" s="28"/>
      <c r="S96" s="28"/>
      <c r="T96" s="28"/>
      <c r="U96" s="28"/>
      <c r="V96" s="28"/>
      <c r="X96" s="28"/>
      <c r="Y96" s="28"/>
      <c r="Z96" s="28"/>
      <c r="AF96" s="28"/>
      <c r="AG96" s="28"/>
      <c r="AH96" s="28"/>
      <c r="AI96" s="28"/>
      <c r="AJ96" s="28"/>
      <c r="AK96" s="28"/>
      <c r="AM96" s="28"/>
      <c r="AN96" s="28"/>
      <c r="AO96" s="28"/>
      <c r="AY96" s="28"/>
      <c r="AZ96" s="28"/>
      <c r="BD96" s="28"/>
      <c r="BE96" s="28"/>
      <c r="BF96" s="28"/>
    </row>
    <row r="97" spans="2:58" x14ac:dyDescent="0.25">
      <c r="B97">
        <v>91</v>
      </c>
      <c r="C97" s="28">
        <f>[1]!KSCRIT(B97,C$1,$D$2)</f>
        <v>0.14256673779418091</v>
      </c>
      <c r="D97" s="28">
        <f>[1]!KSCRIT(B97,D$1,$D$2)</f>
        <v>0.17087042838567268</v>
      </c>
      <c r="F97" s="28">
        <f>[1]!KSCRIT(B97,F$1,$G$2)</f>
        <v>0.12789075008007403</v>
      </c>
      <c r="G97" s="28">
        <f>[1]!KSCRIT(B97,G$1,$G$2)</f>
        <v>0.15318062176599032</v>
      </c>
      <c r="Q97" s="28"/>
      <c r="R97" s="28"/>
      <c r="S97" s="28"/>
      <c r="T97" s="28"/>
      <c r="U97" s="28"/>
      <c r="V97" s="28"/>
      <c r="X97" s="28"/>
      <c r="Y97" s="28"/>
      <c r="Z97" s="28"/>
      <c r="AF97" s="28"/>
      <c r="AG97" s="28"/>
      <c r="AH97" s="28"/>
      <c r="AI97" s="28"/>
      <c r="AJ97" s="28"/>
      <c r="AK97" s="28"/>
      <c r="AM97" s="28"/>
      <c r="AN97" s="28"/>
      <c r="AO97" s="28"/>
      <c r="AY97" s="28"/>
      <c r="AZ97" s="28"/>
      <c r="BD97" s="28"/>
      <c r="BE97" s="28"/>
      <c r="BF97" s="28"/>
    </row>
    <row r="98" spans="2:58" x14ac:dyDescent="0.25">
      <c r="B98">
        <v>92</v>
      </c>
      <c r="C98" s="28">
        <f>[1]!KSCRIT(B98,C$1,$D$2)</f>
        <v>0.14178980155881085</v>
      </c>
      <c r="D98" s="28">
        <f>[1]!KSCRIT(B98,D$1,$D$2)</f>
        <v>0.16993924745651592</v>
      </c>
      <c r="F98" s="28">
        <f>[1]!KSCRIT(B98,F$1,$G$2)</f>
        <v>0.12719379257481561</v>
      </c>
      <c r="G98" s="28">
        <f>[1]!KSCRIT(B98,G$1,$G$2)</f>
        <v>0.15234584377045027</v>
      </c>
      <c r="Q98" s="28"/>
      <c r="R98" s="28"/>
      <c r="S98" s="28"/>
      <c r="T98" s="28"/>
      <c r="U98" s="28"/>
      <c r="V98" s="28"/>
      <c r="X98" s="28"/>
      <c r="Y98" s="28"/>
      <c r="Z98" s="28"/>
      <c r="AF98" s="28"/>
      <c r="AG98" s="28"/>
      <c r="AK98" s="28"/>
      <c r="AM98" s="28"/>
      <c r="AN98" s="28"/>
      <c r="AY98" s="28"/>
      <c r="AZ98" s="28"/>
    </row>
    <row r="99" spans="2:58" x14ac:dyDescent="0.25">
      <c r="B99">
        <v>93</v>
      </c>
      <c r="C99" s="28">
        <f>[1]!KSCRIT(B99,C$1,$D$2)</f>
        <v>0.14102543048333785</v>
      </c>
      <c r="D99" s="28">
        <f>[1]!KSCRIT(B99,D$1,$D$2)</f>
        <v>0.16902312624105931</v>
      </c>
      <c r="F99" s="28">
        <f>[1]!KSCRIT(B99,F$1,$G$2)</f>
        <v>0.12650810675711188</v>
      </c>
      <c r="G99" s="28">
        <f>[1]!KSCRIT(B99,G$1,$G$2)</f>
        <v>0.15152456639248338</v>
      </c>
      <c r="Q99" s="28"/>
      <c r="R99" s="28"/>
      <c r="S99" s="28"/>
      <c r="T99" s="28"/>
      <c r="U99" s="28"/>
      <c r="V99" s="28"/>
      <c r="X99" s="28"/>
      <c r="Y99" s="28"/>
      <c r="Z99" s="28"/>
      <c r="AF99" s="28"/>
      <c r="AG99" s="28"/>
      <c r="AK99" s="28"/>
      <c r="AM99" s="28"/>
      <c r="AN99" s="28"/>
      <c r="AY99" s="28"/>
      <c r="AZ99" s="28"/>
    </row>
    <row r="100" spans="2:58" x14ac:dyDescent="0.25">
      <c r="B100">
        <v>94</v>
      </c>
      <c r="C100" s="28">
        <f>[1]!KSCRIT(B100,C$1,$D$2)</f>
        <v>0.14027328949119591</v>
      </c>
      <c r="D100" s="28">
        <f>[1]!KSCRIT(B100,D$1,$D$2)</f>
        <v>0.16812166314018331</v>
      </c>
      <c r="F100" s="28">
        <f>[1]!KSCRIT(B100,F$1,$G$2)</f>
        <v>0.12583339204357277</v>
      </c>
      <c r="G100" s="28">
        <f>[1]!KSCRIT(B100,G$1,$G$2)</f>
        <v>0.15071642960956616</v>
      </c>
      <c r="Q100" s="28"/>
      <c r="R100" s="28"/>
      <c r="S100" s="28"/>
      <c r="T100" s="28"/>
      <c r="U100" s="28"/>
      <c r="V100" s="28"/>
      <c r="X100" s="28"/>
      <c r="Y100" s="28"/>
      <c r="Z100" s="28"/>
      <c r="AF100" s="28"/>
      <c r="AG100" s="28"/>
      <c r="AK100" s="28"/>
      <c r="AM100" s="28"/>
      <c r="AN100" s="28"/>
      <c r="AY100" s="28"/>
      <c r="AZ100" s="28"/>
    </row>
    <row r="101" spans="2:58" x14ac:dyDescent="0.25">
      <c r="B101">
        <v>95</v>
      </c>
      <c r="C101" s="28">
        <f>[1]!KSCRIT(B101,C$1,$D$2)</f>
        <v>0.13953305588358098</v>
      </c>
      <c r="D101" s="28">
        <f>[1]!KSCRIT(B101,D$1,$D$2)</f>
        <v>0.16723447138988012</v>
      </c>
      <c r="F101" s="28">
        <f>[1]!KSCRIT(B101,F$1,$G$2)</f>
        <v>0.1251693589543888</v>
      </c>
      <c r="G101" s="28">
        <f>[1]!KSCRIT(B101,G$1,$G$2)</f>
        <v>0.14992108669844315</v>
      </c>
      <c r="Q101" s="28"/>
      <c r="R101" s="28"/>
      <c r="S101" s="28"/>
      <c r="T101" s="28"/>
      <c r="U101" s="28"/>
      <c r="V101" s="28"/>
      <c r="X101" s="28"/>
      <c r="Y101" s="28"/>
      <c r="Z101" s="28"/>
      <c r="AF101" s="28"/>
      <c r="AG101" s="28"/>
      <c r="AK101" s="28"/>
      <c r="AM101" s="28"/>
      <c r="AN101" s="28"/>
      <c r="AY101" s="28"/>
      <c r="AZ101" s="28"/>
    </row>
    <row r="102" spans="2:58" x14ac:dyDescent="0.25">
      <c r="B102">
        <v>96</v>
      </c>
      <c r="C102" s="28">
        <f>[1]!KSCRIT(B102,C$1,$D$2)</f>
        <v>0.13880441875771346</v>
      </c>
      <c r="D102" s="28">
        <f>[1]!KSCRIT(B102,D$1,$D$2)</f>
        <v>0.16636117836402417</v>
      </c>
      <c r="F102" s="28">
        <f>[1]!KSCRIT(B102,F$1,$G$2)</f>
        <v>0.12451572859147823</v>
      </c>
      <c r="G102" s="28">
        <f>[1]!KSCRIT(B102,G$1,$G$2)</f>
        <v>0.14913820361007996</v>
      </c>
      <c r="Q102" s="28"/>
      <c r="R102" s="28"/>
      <c r="S102" s="28"/>
      <c r="T102" s="28"/>
      <c r="U102" s="28"/>
      <c r="V102" s="28"/>
      <c r="X102" s="28"/>
      <c r="Y102" s="28"/>
      <c r="Z102" s="28"/>
      <c r="AF102" s="28"/>
      <c r="AG102" s="28"/>
      <c r="AK102" s="28"/>
      <c r="AM102" s="28"/>
      <c r="AN102" s="28"/>
      <c r="AY102" s="28"/>
      <c r="AZ102" s="28"/>
    </row>
    <row r="103" spans="2:58" x14ac:dyDescent="0.25">
      <c r="B103">
        <v>97</v>
      </c>
      <c r="C103" s="28">
        <f>[1]!KSCRIT(B103,C$1,$D$2)</f>
        <v>0.13808707845817222</v>
      </c>
      <c r="D103" s="28">
        <f>[1]!KSCRIT(B103,D$1,$D$2)</f>
        <v>0.16550142491677991</v>
      </c>
      <c r="F103" s="28">
        <f>[1]!KSCRIT(B103,F$1,$G$2)</f>
        <v>0.12387223214630153</v>
      </c>
      <c r="G103" s="28">
        <f>[1]!KSCRIT(B103,G$1,$G$2)</f>
        <v>0.14836745838015009</v>
      </c>
      <c r="Q103" s="28"/>
      <c r="R103" s="28"/>
      <c r="S103" s="28"/>
      <c r="T103" s="28"/>
      <c r="U103" s="28"/>
      <c r="V103" s="28"/>
      <c r="X103" s="28"/>
      <c r="Y103" s="28"/>
      <c r="Z103" s="28"/>
      <c r="AF103" s="28"/>
      <c r="AG103" s="28"/>
      <c r="AK103" s="28"/>
      <c r="AM103" s="28"/>
      <c r="AN103" s="28"/>
      <c r="AY103" s="28"/>
      <c r="AZ103" s="28"/>
    </row>
    <row r="104" spans="2:58" x14ac:dyDescent="0.25">
      <c r="B104">
        <v>98</v>
      </c>
      <c r="C104" s="28">
        <f>[1]!KSCRIT(B104,C$1,$D$2)</f>
        <v>0.13738074605910067</v>
      </c>
      <c r="D104" s="28">
        <f>[1]!KSCRIT(B104,D$1,$D$2)</f>
        <v>0.16465486476201033</v>
      </c>
      <c r="F104" s="28">
        <f>[1]!KSCRIT(B104,F$1,$G$2)</f>
        <v>0.12323861043536971</v>
      </c>
      <c r="G104" s="28">
        <f>[1]!KSCRIT(B104,G$1,$G$2)</f>
        <v>0.14760854057269179</v>
      </c>
      <c r="Q104" s="28"/>
      <c r="R104" s="28"/>
      <c r="S104" s="28"/>
      <c r="T104" s="28"/>
      <c r="U104" s="28"/>
      <c r="V104" s="28"/>
      <c r="X104" s="28"/>
      <c r="Y104" s="28"/>
      <c r="Z104" s="28"/>
      <c r="AF104" s="28"/>
      <c r="AG104" s="28"/>
      <c r="AK104" s="28"/>
      <c r="AM104" s="28"/>
      <c r="AN104" s="28"/>
      <c r="AY104" s="28"/>
      <c r="AZ104" s="28"/>
    </row>
    <row r="105" spans="2:58" x14ac:dyDescent="0.25">
      <c r="B105">
        <v>99</v>
      </c>
      <c r="C105" s="28">
        <f>[1]!KSCRIT(B105,C$1,$D$2)</f>
        <v>0.13668514287525285</v>
      </c>
      <c r="D105" s="28">
        <f>[1]!KSCRIT(B105,D$1,$D$2)</f>
        <v>0.16382116388725157</v>
      </c>
      <c r="F105" s="28">
        <f>[1]!KSCRIT(B105,F$1,$G$2)</f>
        <v>0.12261461346162388</v>
      </c>
      <c r="G105" s="28">
        <f>[1]!KSCRIT(B105,G$1,$G$2)</f>
        <v>0.14686115075475237</v>
      </c>
      <c r="Q105" s="28"/>
      <c r="R105" s="28"/>
      <c r="S105" s="28"/>
      <c r="T105" s="28"/>
      <c r="U105" s="28"/>
      <c r="V105" s="28"/>
      <c r="X105" s="28"/>
      <c r="Y105" s="28"/>
      <c r="Z105" s="28"/>
      <c r="AF105" s="28"/>
      <c r="AG105" s="28"/>
      <c r="AK105" s="28"/>
      <c r="AM105" s="28"/>
      <c r="AN105" s="28"/>
      <c r="AY105" s="28"/>
      <c r="AZ105" s="28"/>
    </row>
    <row r="106" spans="2:58" x14ac:dyDescent="0.25">
      <c r="B106">
        <v>100</v>
      </c>
      <c r="C106" s="28">
        <f>[1]!KSCRIT(B106,C$1,$D$2)</f>
        <v>0.13600000000000001</v>
      </c>
      <c r="D106" s="28">
        <f>[1]!KSCRIT(B106,D$1,$D$2)</f>
        <v>0.16299999999999998</v>
      </c>
      <c r="F106" s="28">
        <f>[1]!KSCRIT(B106,F$1,$G$2)</f>
        <v>0.122</v>
      </c>
      <c r="G106" s="28">
        <f>[1]!KSCRIT(B106,G$1,$G$2)</f>
        <v>0.146125</v>
      </c>
      <c r="Q106" s="28"/>
      <c r="R106" s="28"/>
      <c r="S106" s="28"/>
      <c r="T106" s="28"/>
      <c r="U106" s="28"/>
      <c r="V106" s="28"/>
      <c r="X106" s="28"/>
      <c r="Y106" s="28"/>
      <c r="Z106" s="28"/>
      <c r="AF106" s="28"/>
      <c r="AG106" s="28"/>
      <c r="AK106" s="28"/>
      <c r="AM106" s="28"/>
      <c r="AN106" s="28"/>
      <c r="AY106" s="28"/>
      <c r="AZ106" s="28"/>
    </row>
    <row r="107" spans="2:58" x14ac:dyDescent="0.25">
      <c r="C107" s="28"/>
      <c r="D107" s="28"/>
      <c r="F107" s="28"/>
      <c r="G107" s="28"/>
      <c r="Q107" s="28"/>
      <c r="R107" s="28"/>
      <c r="S107" s="28"/>
      <c r="T107" s="28"/>
      <c r="U107" s="28"/>
      <c r="V107" s="28"/>
      <c r="X107" s="28"/>
      <c r="Y107" s="28"/>
      <c r="Z107" s="28"/>
      <c r="AF107" s="28"/>
      <c r="AG107" s="28"/>
      <c r="AK107" s="28"/>
      <c r="AM107" s="28"/>
      <c r="AN107" s="28"/>
      <c r="AY107" s="28"/>
      <c r="AZ107" s="28"/>
    </row>
  </sheetData>
  <mergeCells count="10">
    <mergeCell ref="AX5:BC5"/>
    <mergeCell ref="BE5:BJ5"/>
    <mergeCell ref="AE4:AQ4"/>
    <mergeCell ref="AF5:AJ5"/>
    <mergeCell ref="AM5:AQ5"/>
    <mergeCell ref="C3:M4"/>
    <mergeCell ref="C5:D5"/>
    <mergeCell ref="P4:AB4"/>
    <mergeCell ref="Q5:U5"/>
    <mergeCell ref="X5:AB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B109"/>
  <sheetViews>
    <sheetView tabSelected="1" topLeftCell="A58" zoomScaleNormal="100" workbookViewId="0">
      <selection activeCell="G75" sqref="G75:Z77"/>
    </sheetView>
  </sheetViews>
  <sheetFormatPr defaultRowHeight="15" x14ac:dyDescent="0.25"/>
  <cols>
    <col min="1" max="1" width="10.85546875" customWidth="1"/>
    <col min="2" max="2" width="4.5703125" customWidth="1"/>
    <col min="3" max="3" width="4" customWidth="1"/>
    <col min="4" max="25" width="3.42578125" bestFit="1" customWidth="1"/>
    <col min="26" max="26" width="3.42578125" customWidth="1"/>
    <col min="27" max="27" width="4.140625" customWidth="1"/>
    <col min="29" max="29" width="4.5703125" customWidth="1"/>
    <col min="30" max="30" width="4" customWidth="1"/>
    <col min="31" max="52" width="3.42578125" bestFit="1" customWidth="1"/>
    <col min="53" max="53" width="3.42578125" customWidth="1"/>
    <col min="54" max="54" width="4.140625" customWidth="1"/>
  </cols>
  <sheetData>
    <row r="1" spans="2:54" x14ac:dyDescent="0.25">
      <c r="D1" s="2"/>
      <c r="E1" s="2"/>
      <c r="F1" s="2"/>
      <c r="G1" s="2"/>
      <c r="H1" s="2"/>
      <c r="I1" s="2"/>
      <c r="J1" s="2"/>
      <c r="K1" s="2"/>
      <c r="L1" s="2"/>
      <c r="M1" s="2"/>
      <c r="N1" s="2"/>
      <c r="O1" s="2"/>
      <c r="P1" s="2"/>
      <c r="Q1" s="2"/>
      <c r="R1" s="2"/>
      <c r="S1" s="2"/>
      <c r="T1" s="2"/>
      <c r="U1" s="2"/>
      <c r="V1" s="2"/>
      <c r="W1" s="2"/>
      <c r="X1" s="2"/>
      <c r="Y1" s="2"/>
      <c r="AE1" s="2"/>
      <c r="AF1" s="2"/>
      <c r="AG1" s="2"/>
      <c r="AH1" s="2"/>
      <c r="AI1" s="2"/>
      <c r="AJ1" s="2"/>
      <c r="AK1" s="2"/>
      <c r="AL1" s="2"/>
      <c r="AM1" s="2"/>
      <c r="AN1" s="2"/>
      <c r="AO1" s="2"/>
      <c r="AP1" s="2"/>
      <c r="AQ1" s="2"/>
      <c r="AR1" s="2"/>
      <c r="AS1" s="2"/>
      <c r="AT1" s="2"/>
      <c r="AU1" s="2"/>
      <c r="AV1" s="2"/>
      <c r="AW1" s="2"/>
      <c r="AX1" s="2"/>
      <c r="AY1" s="2"/>
      <c r="AZ1" s="2"/>
    </row>
    <row r="2" spans="2:54" ht="15.75" x14ac:dyDescent="0.25">
      <c r="C2" s="63" t="s">
        <v>5</v>
      </c>
      <c r="D2" s="63"/>
      <c r="E2" s="63"/>
      <c r="F2" s="64">
        <v>0.05</v>
      </c>
      <c r="G2" s="64"/>
      <c r="H2" s="64"/>
      <c r="J2" s="64" t="s">
        <v>11</v>
      </c>
      <c r="K2" s="64"/>
      <c r="L2" s="64"/>
      <c r="M2" s="64"/>
      <c r="N2" s="64"/>
      <c r="O2" s="64"/>
      <c r="P2" s="64"/>
      <c r="Q2" s="64"/>
      <c r="R2" s="64"/>
      <c r="S2" s="64"/>
      <c r="T2" s="64"/>
      <c r="U2" s="64"/>
      <c r="V2" s="64"/>
      <c r="W2" s="64"/>
      <c r="X2" s="64"/>
      <c r="Y2" s="64"/>
      <c r="AD2" s="63" t="s">
        <v>5</v>
      </c>
      <c r="AE2" s="63"/>
      <c r="AF2" s="63"/>
      <c r="AG2" s="64">
        <v>0.05</v>
      </c>
      <c r="AH2" s="64"/>
      <c r="AI2" s="64"/>
      <c r="AK2" s="64" t="s">
        <v>11</v>
      </c>
      <c r="AL2" s="64"/>
      <c r="AM2" s="64"/>
      <c r="AN2" s="64"/>
      <c r="AO2" s="64"/>
      <c r="AP2" s="64"/>
      <c r="AQ2" s="64"/>
      <c r="AR2" s="64"/>
      <c r="AS2" s="64"/>
      <c r="AT2" s="64"/>
      <c r="AU2" s="64"/>
      <c r="AV2" s="64"/>
      <c r="AW2" s="64"/>
      <c r="AX2" s="64"/>
      <c r="AY2" s="64"/>
      <c r="AZ2" s="64"/>
    </row>
    <row r="3" spans="2:54" ht="15.75" x14ac:dyDescent="0.25">
      <c r="C3" s="63" t="s">
        <v>6</v>
      </c>
      <c r="D3" s="63"/>
      <c r="E3" s="13"/>
      <c r="F3" s="64">
        <v>1</v>
      </c>
      <c r="G3" s="64"/>
      <c r="H3" s="64"/>
      <c r="AD3" s="63" t="s">
        <v>6</v>
      </c>
      <c r="AE3" s="63"/>
      <c r="AF3" s="13"/>
      <c r="AG3" s="64">
        <v>2</v>
      </c>
      <c r="AH3" s="64"/>
      <c r="AI3" s="64"/>
    </row>
    <row r="4" spans="2:54" ht="15.75" x14ac:dyDescent="0.25">
      <c r="D4" s="65" t="s">
        <v>8</v>
      </c>
      <c r="E4" s="65"/>
      <c r="F4" s="65"/>
      <c r="G4" s="65"/>
      <c r="H4" s="65"/>
      <c r="I4" s="65"/>
      <c r="J4" s="65"/>
      <c r="K4" s="65"/>
      <c r="L4" s="65"/>
      <c r="M4" s="65"/>
      <c r="N4" s="65"/>
      <c r="O4" s="65"/>
      <c r="P4" s="65"/>
      <c r="Q4" s="65"/>
      <c r="R4" s="65"/>
      <c r="S4" s="65"/>
      <c r="T4" s="65"/>
      <c r="U4" s="65"/>
      <c r="V4" s="65"/>
      <c r="W4" s="65"/>
      <c r="X4" s="65"/>
      <c r="Y4" s="65"/>
      <c r="AE4" s="65" t="s">
        <v>8</v>
      </c>
      <c r="AF4" s="65"/>
      <c r="AG4" s="65"/>
      <c r="AH4" s="65"/>
      <c r="AI4" s="65"/>
      <c r="AJ4" s="65"/>
      <c r="AK4" s="65"/>
      <c r="AL4" s="65"/>
      <c r="AM4" s="65"/>
      <c r="AN4" s="65"/>
      <c r="AO4" s="65"/>
      <c r="AP4" s="65"/>
      <c r="AQ4" s="65"/>
      <c r="AR4" s="65"/>
      <c r="AS4" s="65"/>
      <c r="AT4" s="65"/>
      <c r="AU4" s="65"/>
      <c r="AV4" s="65"/>
      <c r="AW4" s="65"/>
      <c r="AX4" s="65"/>
      <c r="AY4" s="65"/>
      <c r="AZ4" s="65"/>
    </row>
    <row r="5" spans="2:54" x14ac:dyDescent="0.25">
      <c r="C5" s="4"/>
      <c r="D5" s="6">
        <v>4</v>
      </c>
      <c r="E5" s="6">
        <v>5</v>
      </c>
      <c r="F5" s="6">
        <v>6</v>
      </c>
      <c r="G5" s="6">
        <v>7</v>
      </c>
      <c r="H5" s="6">
        <v>8</v>
      </c>
      <c r="I5" s="6">
        <v>9</v>
      </c>
      <c r="J5" s="6">
        <v>10</v>
      </c>
      <c r="K5" s="6">
        <v>11</v>
      </c>
      <c r="L5" s="6">
        <v>12</v>
      </c>
      <c r="M5" s="6">
        <v>13</v>
      </c>
      <c r="N5" s="6">
        <v>14</v>
      </c>
      <c r="O5" s="6">
        <v>15</v>
      </c>
      <c r="P5" s="6">
        <v>16</v>
      </c>
      <c r="Q5" s="6">
        <v>17</v>
      </c>
      <c r="R5" s="6">
        <v>18</v>
      </c>
      <c r="S5" s="6">
        <v>19</v>
      </c>
      <c r="T5" s="6">
        <v>20</v>
      </c>
      <c r="U5" s="6">
        <v>21</v>
      </c>
      <c r="V5" s="6">
        <v>22</v>
      </c>
      <c r="W5" s="6">
        <v>23</v>
      </c>
      <c r="X5" s="6">
        <v>24</v>
      </c>
      <c r="Y5" s="6">
        <v>25</v>
      </c>
      <c r="Z5" s="4"/>
      <c r="AD5" s="4"/>
      <c r="AE5" s="6">
        <v>4</v>
      </c>
      <c r="AF5" s="6">
        <v>5</v>
      </c>
      <c r="AG5" s="6">
        <v>6</v>
      </c>
      <c r="AH5" s="6">
        <v>7</v>
      </c>
      <c r="AI5" s="6">
        <v>8</v>
      </c>
      <c r="AJ5" s="6">
        <v>9</v>
      </c>
      <c r="AK5" s="6">
        <v>10</v>
      </c>
      <c r="AL5" s="6">
        <v>11</v>
      </c>
      <c r="AM5" s="6">
        <v>12</v>
      </c>
      <c r="AN5" s="6">
        <v>13</v>
      </c>
      <c r="AO5" s="6">
        <v>14</v>
      </c>
      <c r="AP5" s="6">
        <v>15</v>
      </c>
      <c r="AQ5" s="6">
        <v>16</v>
      </c>
      <c r="AR5" s="6">
        <v>17</v>
      </c>
      <c r="AS5" s="6">
        <v>18</v>
      </c>
      <c r="AT5" s="6">
        <v>19</v>
      </c>
      <c r="AU5" s="6">
        <v>20</v>
      </c>
      <c r="AV5" s="6">
        <v>21</v>
      </c>
      <c r="AW5" s="6">
        <v>22</v>
      </c>
      <c r="AX5" s="6">
        <v>23</v>
      </c>
      <c r="AY5" s="6">
        <v>24</v>
      </c>
      <c r="AZ5" s="6">
        <v>25</v>
      </c>
      <c r="BA5" s="4"/>
    </row>
    <row r="6" spans="2:54" ht="15" customHeight="1" x14ac:dyDescent="0.25">
      <c r="C6" s="4"/>
      <c r="D6" s="4">
        <f>([1]!RLowerCRIT(D$5,$Z6,$F$2,$F$3))-1</f>
        <v>2</v>
      </c>
      <c r="E6" s="4">
        <f>([1]!RLowerCRIT(E$5,$Z6,$F$2,$F$3))-1</f>
        <v>2</v>
      </c>
      <c r="F6" s="4">
        <f>([1]!RLowerCRIT(F$5,$Z6,$F$2,$F$3))-1</f>
        <v>3</v>
      </c>
      <c r="G6" s="4">
        <f>([1]!RLowerCRIT(G$5,$Z6,$F$2,$F$3))-1</f>
        <v>3</v>
      </c>
      <c r="H6" s="4">
        <f>([1]!RLowerCRIT(H$5,$Z6,$F$2,$F$3))-1</f>
        <v>3</v>
      </c>
      <c r="I6" s="4">
        <f>([1]!RLowerCRIT(I$5,$Z6,$F$2,$F$3))-1</f>
        <v>3</v>
      </c>
      <c r="J6" s="4">
        <f>([1]!RLowerCRIT(J$5,$Z6,$F$2,$F$3))-1</f>
        <v>3</v>
      </c>
      <c r="K6" s="4">
        <f>([1]!RLowerCRIT(K$5,$Z6,$F$2,$F$3))-1</f>
        <v>3</v>
      </c>
      <c r="L6" s="4">
        <f>([1]!RLowerCRIT(L$5,$Z6,$F$2,$F$3))-1</f>
        <v>4</v>
      </c>
      <c r="M6" s="4">
        <f>([1]!RLowerCRIT(M$5,$Z6,$F$2,$F$3))-1</f>
        <v>4</v>
      </c>
      <c r="N6" s="4">
        <f>([1]!RLowerCRIT(N$5,$Z6,$F$2,$F$3))-1</f>
        <v>4</v>
      </c>
      <c r="O6" s="4">
        <f>([1]!RLowerCRIT(O$5,$Z6,$F$2,$F$3))-1</f>
        <v>4</v>
      </c>
      <c r="P6" s="4">
        <f>([1]!RLowerCRIT(P$5,$Z6,$F$2,$F$3))-1</f>
        <v>4</v>
      </c>
      <c r="Q6" s="4">
        <f>([1]!RLowerCRIT(Q$5,$Z6,$F$2,$F$3))-1</f>
        <v>4</v>
      </c>
      <c r="R6" s="4">
        <f>([1]!RLowerCRIT(R$5,$Z6,$F$2,$F$3))-1</f>
        <v>4</v>
      </c>
      <c r="S6" s="4">
        <f>([1]!RLowerCRIT(S$5,$Z6,$F$2,$F$3))-1</f>
        <v>4</v>
      </c>
      <c r="T6" s="4">
        <f>([1]!RLowerCRIT(T$5,$Z6,$F$2,$F$3))-1</f>
        <v>4</v>
      </c>
      <c r="U6" s="4">
        <f>([1]!RLowerCRIT(U$5,$Z6,$F$2,$F$3))-1</f>
        <v>4</v>
      </c>
      <c r="V6" s="4">
        <f>([1]!RLowerCRIT(V$5,$Z6,$F$2,$F$3))-1</f>
        <v>4</v>
      </c>
      <c r="W6" s="4">
        <f>([1]!RLowerCRIT(W$5,$Z6,$F$2,$F$3))-1</f>
        <v>4</v>
      </c>
      <c r="X6" s="4">
        <f>([1]!RLowerCRIT(X$5,$Z6,$F$2,$F$3))-1</f>
        <v>5</v>
      </c>
      <c r="Y6" s="4">
        <f>([1]!RLowerCRIT(Y$5,$Z6,$F$2,$F$3))-1</f>
        <v>5</v>
      </c>
      <c r="Z6" s="8">
        <v>4</v>
      </c>
      <c r="AA6" s="66" t="s">
        <v>10</v>
      </c>
      <c r="AD6" s="4"/>
      <c r="AE6" s="7" t="s">
        <v>12</v>
      </c>
      <c r="AF6" s="4">
        <f>([1]!RLowerCRIT(AF$5,$BA6,$AG$2,$AG$3))-1</f>
        <v>2</v>
      </c>
      <c r="AG6" s="4">
        <f>([1]!RLowerCRIT(AG$5,$BA6,$AG$2,$AG$3))-1</f>
        <v>2</v>
      </c>
      <c r="AH6" s="4">
        <f>([1]!RLowerCRIT(AH$5,$BA6,$AG$2,$AG$3))-1</f>
        <v>2</v>
      </c>
      <c r="AI6" s="4">
        <f>([1]!RLowerCRIT(AI$5,$BA6,$AG$2,$AG$3))-1</f>
        <v>3</v>
      </c>
      <c r="AJ6" s="4">
        <f>([1]!RLowerCRIT(AJ$5,$BA6,$AG$2,$AG$3))-1</f>
        <v>3</v>
      </c>
      <c r="AK6" s="4">
        <f>([1]!RLowerCRIT(AK$5,$BA6,$AG$2,$AG$3))-1</f>
        <v>3</v>
      </c>
      <c r="AL6" s="4">
        <f>([1]!RLowerCRIT(AL$5,$BA6,$AG$2,$AG$3))-1</f>
        <v>3</v>
      </c>
      <c r="AM6" s="4">
        <f>([1]!RLowerCRIT(AM$5,$BA6,$AG$2,$AG$3))-1</f>
        <v>3</v>
      </c>
      <c r="AN6" s="4">
        <f>([1]!RLowerCRIT(AN$5,$BA6,$AG$2,$AG$3))-1</f>
        <v>3</v>
      </c>
      <c r="AO6" s="4">
        <f>([1]!RLowerCRIT(AO$5,$BA6,$AG$2,$AG$3))-1</f>
        <v>3</v>
      </c>
      <c r="AP6" s="4">
        <f>([1]!RLowerCRIT(AP$5,$BA6,$AG$2,$AG$3))-1</f>
        <v>3</v>
      </c>
      <c r="AQ6" s="4">
        <f>([1]!RLowerCRIT(AQ$5,$BA6,$AG$2,$AG$3))-1</f>
        <v>4</v>
      </c>
      <c r="AR6" s="4">
        <f>([1]!RLowerCRIT(AR$5,$BA6,$AG$2,$AG$3))-1</f>
        <v>4</v>
      </c>
      <c r="AS6" s="4">
        <f>([1]!RLowerCRIT(AS$5,$BA6,$AG$2,$AG$3))-1</f>
        <v>4</v>
      </c>
      <c r="AT6" s="4">
        <f>([1]!RLowerCRIT(AT$5,$BA6,$AG$2,$AG$3))-1</f>
        <v>4</v>
      </c>
      <c r="AU6" s="4">
        <f>([1]!RLowerCRIT(AU$5,$BA6,$AG$2,$AG$3))-1</f>
        <v>4</v>
      </c>
      <c r="AV6" s="4">
        <f>([1]!RLowerCRIT(AV$5,$BA6,$AG$2,$AG$3))-1</f>
        <v>4</v>
      </c>
      <c r="AW6" s="4">
        <f>([1]!RLowerCRIT(AW$5,$BA6,$AG$2,$AG$3))-1</f>
        <v>4</v>
      </c>
      <c r="AX6" s="4">
        <f>([1]!RLowerCRIT(AX$5,$BA6,$AG$2,$AG$3))-1</f>
        <v>4</v>
      </c>
      <c r="AY6" s="4">
        <f>([1]!RLowerCRIT(AY$5,$BA6,$AG$2,$AG$3))-1</f>
        <v>4</v>
      </c>
      <c r="AZ6" s="4">
        <f>([1]!RLowerCRIT(AZ$5,$BA6,$AG$2,$AG$3))-1</f>
        <v>4</v>
      </c>
      <c r="BA6" s="8">
        <v>4</v>
      </c>
      <c r="BB6" s="66" t="s">
        <v>10</v>
      </c>
    </row>
    <row r="7" spans="2:54" x14ac:dyDescent="0.25">
      <c r="C7" s="4"/>
      <c r="D7" s="4"/>
      <c r="E7" s="4">
        <f>([1]!RLowerCRIT(E$5,$Z7,$F$2,$F$3))-1</f>
        <v>3</v>
      </c>
      <c r="F7" s="4">
        <f>([1]!RLowerCRIT(F$5,$Z7,$F$2,$F$3))-1</f>
        <v>3</v>
      </c>
      <c r="G7" s="4">
        <f>([1]!RLowerCRIT(G$5,$Z7,$F$2,$F$3))-1</f>
        <v>3</v>
      </c>
      <c r="H7" s="4">
        <f>([1]!RLowerCRIT(H$5,$Z7,$F$2,$F$3))-1</f>
        <v>3</v>
      </c>
      <c r="I7" s="4">
        <f>([1]!RLowerCRIT(I$5,$Z7,$F$2,$F$3))-1</f>
        <v>4</v>
      </c>
      <c r="J7" s="4">
        <f>([1]!RLowerCRIT(J$5,$Z7,$F$2,$F$3))-1</f>
        <v>4</v>
      </c>
      <c r="K7" s="4">
        <f>([1]!RLowerCRIT(K$5,$Z7,$F$2,$F$3))-1</f>
        <v>4</v>
      </c>
      <c r="L7" s="4">
        <f>([1]!RLowerCRIT(L$5,$Z7,$F$2,$F$3))-1</f>
        <v>4</v>
      </c>
      <c r="M7" s="4">
        <f>([1]!RLowerCRIT(M$5,$Z7,$F$2,$F$3))-1</f>
        <v>4</v>
      </c>
      <c r="N7" s="4">
        <f>([1]!RLowerCRIT(N$5,$Z7,$F$2,$F$3))-1</f>
        <v>5</v>
      </c>
      <c r="O7" s="4">
        <f>([1]!RLowerCRIT(O$5,$Z7,$F$2,$F$3))-1</f>
        <v>5</v>
      </c>
      <c r="P7" s="4">
        <f>([1]!RLowerCRIT(P$5,$Z7,$F$2,$F$3))-1</f>
        <v>5</v>
      </c>
      <c r="Q7" s="4">
        <f>([1]!RLowerCRIT(Q$5,$Z7,$F$2,$F$3))-1</f>
        <v>5</v>
      </c>
      <c r="R7" s="4">
        <f>([1]!RLowerCRIT(R$5,$Z7,$F$2,$F$3))-1</f>
        <v>5</v>
      </c>
      <c r="S7" s="4">
        <f>([1]!RLowerCRIT(S$5,$Z7,$F$2,$F$3))-1</f>
        <v>5</v>
      </c>
      <c r="T7" s="4">
        <f>([1]!RLowerCRIT(T$5,$Z7,$F$2,$F$3))-1</f>
        <v>5</v>
      </c>
      <c r="U7" s="4">
        <f>([1]!RLowerCRIT(U$5,$Z7,$F$2,$F$3))-1</f>
        <v>5</v>
      </c>
      <c r="V7" s="4">
        <f>([1]!RLowerCRIT(V$5,$Z7,$F$2,$F$3))-1</f>
        <v>6</v>
      </c>
      <c r="W7" s="4">
        <f>([1]!RLowerCRIT(W$5,$Z7,$F$2,$F$3))-1</f>
        <v>6</v>
      </c>
      <c r="X7" s="4">
        <f>([1]!RLowerCRIT(X$5,$Z7,$F$2,$F$3))-1</f>
        <v>6</v>
      </c>
      <c r="Y7" s="4">
        <f>([1]!RLowerCRIT(Y$5,$Z7,$F$2,$F$3))-1</f>
        <v>6</v>
      </c>
      <c r="Z7" s="8">
        <v>5</v>
      </c>
      <c r="AA7" s="66"/>
      <c r="AD7" s="4"/>
      <c r="AE7" s="4"/>
      <c r="AF7" s="4">
        <f>([1]!RLowerCRIT(AF$5,$BA7,$AG$2,$AG$3))-1</f>
        <v>2</v>
      </c>
      <c r="AG7" s="4">
        <f>([1]!RLowerCRIT(AG$5,$BA7,$AG$2,$AG$3))-1</f>
        <v>3</v>
      </c>
      <c r="AH7" s="4">
        <f>([1]!RLowerCRIT(AH$5,$BA7,$AG$2,$AG$3))-1</f>
        <v>3</v>
      </c>
      <c r="AI7" s="4">
        <f>([1]!RLowerCRIT(AI$5,$BA7,$AG$2,$AG$3))-1</f>
        <v>3</v>
      </c>
      <c r="AJ7" s="4">
        <f>([1]!RLowerCRIT(AJ$5,$BA7,$AG$2,$AG$3))-1</f>
        <v>3</v>
      </c>
      <c r="AK7" s="4">
        <f>([1]!RLowerCRIT(AK$5,$BA7,$AG$2,$AG$3))-1</f>
        <v>3</v>
      </c>
      <c r="AL7" s="4">
        <f>([1]!RLowerCRIT(AL$5,$BA7,$AG$2,$AG$3))-1</f>
        <v>4</v>
      </c>
      <c r="AM7" s="4">
        <f>([1]!RLowerCRIT(AM$5,$BA7,$AG$2,$AG$3))-1</f>
        <v>4</v>
      </c>
      <c r="AN7" s="4">
        <f>([1]!RLowerCRIT(AN$5,$BA7,$AG$2,$AG$3))-1</f>
        <v>4</v>
      </c>
      <c r="AO7" s="4">
        <f>([1]!RLowerCRIT(AO$5,$BA7,$AG$2,$AG$3))-1</f>
        <v>4</v>
      </c>
      <c r="AP7" s="4">
        <f>([1]!RLowerCRIT(AP$5,$BA7,$AG$2,$AG$3))-1</f>
        <v>4</v>
      </c>
      <c r="AQ7" s="4">
        <f>([1]!RLowerCRIT(AQ$5,$BA7,$AG$2,$AG$3))-1</f>
        <v>4</v>
      </c>
      <c r="AR7" s="4">
        <f>([1]!RLowerCRIT(AR$5,$BA7,$AG$2,$AG$3))-1</f>
        <v>4</v>
      </c>
      <c r="AS7" s="4">
        <f>([1]!RLowerCRIT(AS$5,$BA7,$AG$2,$AG$3))-1</f>
        <v>5</v>
      </c>
      <c r="AT7" s="4">
        <f>([1]!RLowerCRIT(AT$5,$BA7,$AG$2,$AG$3))-1</f>
        <v>5</v>
      </c>
      <c r="AU7" s="4">
        <f>([1]!RLowerCRIT(AU$5,$BA7,$AG$2,$AG$3))-1</f>
        <v>5</v>
      </c>
      <c r="AV7" s="4">
        <f>([1]!RLowerCRIT(AV$5,$BA7,$AG$2,$AG$3))-1</f>
        <v>5</v>
      </c>
      <c r="AW7" s="4">
        <f>([1]!RLowerCRIT(AW$5,$BA7,$AG$2,$AG$3))-1</f>
        <v>5</v>
      </c>
      <c r="AX7" s="4">
        <f>([1]!RLowerCRIT(AX$5,$BA7,$AG$2,$AG$3))-1</f>
        <v>5</v>
      </c>
      <c r="AY7" s="4">
        <f>([1]!RLowerCRIT(AY$5,$BA7,$AG$2,$AG$3))-1</f>
        <v>5</v>
      </c>
      <c r="AZ7" s="4">
        <f>([1]!RLowerCRIT(AZ$5,$BA7,$AG$2,$AG$3))-1</f>
        <v>5</v>
      </c>
      <c r="BA7" s="8">
        <v>5</v>
      </c>
      <c r="BB7" s="66"/>
    </row>
    <row r="8" spans="2:54" ht="15" customHeight="1" x14ac:dyDescent="0.25">
      <c r="B8" s="67" t="s">
        <v>9</v>
      </c>
      <c r="C8" s="9">
        <v>4</v>
      </c>
      <c r="D8" s="4">
        <f>([1]!RupperCRIT(D$5,$C8,$F$2,$F$3))+1</f>
        <v>8</v>
      </c>
      <c r="E8" s="4"/>
      <c r="F8" s="4">
        <f>([1]!RLowerCRIT(F$5,$Z8,$F$2,$F$3))-1</f>
        <v>3</v>
      </c>
      <c r="G8" s="4">
        <f>([1]!RLowerCRIT(G$5,$Z8,$F$2,$F$3))-1</f>
        <v>4</v>
      </c>
      <c r="H8" s="4">
        <f>([1]!RLowerCRIT(H$5,$Z8,$F$2,$F$3))-1</f>
        <v>4</v>
      </c>
      <c r="I8" s="4">
        <f>([1]!RLowerCRIT(I$5,$Z8,$F$2,$F$3))-1</f>
        <v>4</v>
      </c>
      <c r="J8" s="4">
        <f>([1]!RLowerCRIT(J$5,$Z8,$F$2,$F$3))-1</f>
        <v>5</v>
      </c>
      <c r="K8" s="4">
        <f>([1]!RLowerCRIT(K$5,$Z8,$F$2,$F$3))-1</f>
        <v>5</v>
      </c>
      <c r="L8" s="4">
        <f>([1]!RLowerCRIT(L$5,$Z8,$F$2,$F$3))-1</f>
        <v>5</v>
      </c>
      <c r="M8" s="4">
        <f>([1]!RLowerCRIT(M$5,$Z8,$F$2,$F$3))-1</f>
        <v>5</v>
      </c>
      <c r="N8" s="4">
        <f>([1]!RLowerCRIT(N$5,$Z8,$F$2,$F$3))-1</f>
        <v>5</v>
      </c>
      <c r="O8" s="4">
        <f>([1]!RLowerCRIT(O$5,$Z8,$F$2,$F$3))-1</f>
        <v>6</v>
      </c>
      <c r="P8" s="4">
        <f>([1]!RLowerCRIT(P$5,$Z8,$F$2,$F$3))-1</f>
        <v>6</v>
      </c>
      <c r="Q8" s="4">
        <f>([1]!RLowerCRIT(Q$5,$Z8,$F$2,$F$3))-1</f>
        <v>6</v>
      </c>
      <c r="R8" s="4">
        <f>([1]!RLowerCRIT(R$5,$Z8,$F$2,$F$3))-1</f>
        <v>6</v>
      </c>
      <c r="S8" s="4">
        <f>([1]!RLowerCRIT(S$5,$Z8,$F$2,$F$3))-1</f>
        <v>6</v>
      </c>
      <c r="T8" s="4">
        <f>([1]!RLowerCRIT(T$5,$Z8,$F$2,$F$3))-1</f>
        <v>6</v>
      </c>
      <c r="U8" s="4">
        <f>([1]!RLowerCRIT(U$5,$Z8,$F$2,$F$3))-1</f>
        <v>6</v>
      </c>
      <c r="V8" s="4">
        <f>([1]!RLowerCRIT(V$5,$Z8,$F$2,$F$3))-1</f>
        <v>6</v>
      </c>
      <c r="W8" s="4">
        <f>([1]!RLowerCRIT(W$5,$Z8,$F$2,$F$3))-1</f>
        <v>6</v>
      </c>
      <c r="X8" s="4">
        <f>([1]!RLowerCRIT(X$5,$Z8,$F$2,$F$3))-1</f>
        <v>7</v>
      </c>
      <c r="Y8" s="4">
        <f>([1]!RLowerCRIT(Y$5,$Z8,$F$2,$F$3))-1</f>
        <v>7</v>
      </c>
      <c r="Z8" s="8">
        <v>6</v>
      </c>
      <c r="AA8" s="66"/>
      <c r="AC8" s="67" t="s">
        <v>9</v>
      </c>
      <c r="AD8" s="9">
        <v>4</v>
      </c>
      <c r="AE8" s="4">
        <f>([1]!RupperCRIT(AE$30,$AD8,$AG$2,$AG$3))+1</f>
        <v>9</v>
      </c>
      <c r="AF8" s="4"/>
      <c r="AG8" s="4">
        <f>([1]!RLowerCRIT(AG$5,$BA8,$AG$2,$AG$3))-1</f>
        <v>3</v>
      </c>
      <c r="AH8" s="4">
        <f>([1]!RLowerCRIT(AH$5,$BA8,$AG$2,$AG$3))-1</f>
        <v>3</v>
      </c>
      <c r="AI8" s="4">
        <f>([1]!RLowerCRIT(AI$5,$BA8,$AG$2,$AG$3))-1</f>
        <v>3</v>
      </c>
      <c r="AJ8" s="4">
        <f>([1]!RLowerCRIT(AJ$5,$BA8,$AG$2,$AG$3))-1</f>
        <v>4</v>
      </c>
      <c r="AK8" s="4">
        <f>([1]!RLowerCRIT(AK$5,$BA8,$AG$2,$AG$3))-1</f>
        <v>4</v>
      </c>
      <c r="AL8" s="4">
        <f>([1]!RLowerCRIT(AL$5,$BA8,$AG$2,$AG$3))-1</f>
        <v>4</v>
      </c>
      <c r="AM8" s="4">
        <f>([1]!RLowerCRIT(AM$5,$BA8,$AG$2,$AG$3))-1</f>
        <v>4</v>
      </c>
      <c r="AN8" s="4">
        <f>([1]!RLowerCRIT(AN$5,$BA8,$AG$2,$AG$3))-1</f>
        <v>5</v>
      </c>
      <c r="AO8" s="4">
        <f>([1]!RLowerCRIT(AO$5,$BA8,$AG$2,$AG$3))-1</f>
        <v>5</v>
      </c>
      <c r="AP8" s="4">
        <f>([1]!RLowerCRIT(AP$5,$BA8,$AG$2,$AG$3))-1</f>
        <v>5</v>
      </c>
      <c r="AQ8" s="4">
        <f>([1]!RLowerCRIT(AQ$5,$BA8,$AG$2,$AG$3))-1</f>
        <v>5</v>
      </c>
      <c r="AR8" s="4">
        <f>([1]!RLowerCRIT(AR$5,$BA8,$AG$2,$AG$3))-1</f>
        <v>5</v>
      </c>
      <c r="AS8" s="4">
        <f>([1]!RLowerCRIT(AS$5,$BA8,$AG$2,$AG$3))-1</f>
        <v>5</v>
      </c>
      <c r="AT8" s="4">
        <f>([1]!RLowerCRIT(AT$5,$BA8,$AG$2,$AG$3))-1</f>
        <v>6</v>
      </c>
      <c r="AU8" s="4">
        <f>([1]!RLowerCRIT(AU$5,$BA8,$AG$2,$AG$3))-1</f>
        <v>6</v>
      </c>
      <c r="AV8" s="4">
        <f>([1]!RLowerCRIT(AV$5,$BA8,$AG$2,$AG$3))-1</f>
        <v>6</v>
      </c>
      <c r="AW8" s="4">
        <f>([1]!RLowerCRIT(AW$5,$BA8,$AG$2,$AG$3))-1</f>
        <v>6</v>
      </c>
      <c r="AX8" s="4">
        <f>([1]!RLowerCRIT(AX$5,$BA8,$AG$2,$AG$3))-1</f>
        <v>6</v>
      </c>
      <c r="AY8" s="4">
        <f>([1]!RLowerCRIT(AY$5,$BA8,$AG$2,$AG$3))-1</f>
        <v>6</v>
      </c>
      <c r="AZ8" s="4">
        <f>([1]!RLowerCRIT(AZ$5,$BA8,$AG$2,$AG$3))-1</f>
        <v>6</v>
      </c>
      <c r="BA8" s="8">
        <v>6</v>
      </c>
      <c r="BB8" s="66"/>
    </row>
    <row r="9" spans="2:54" x14ac:dyDescent="0.25">
      <c r="B9" s="67"/>
      <c r="C9" s="9">
        <v>5</v>
      </c>
      <c r="D9" s="4">
        <f>([1]!RupperCRIT(D$5,$C9,$F$2,$F$3))+1</f>
        <v>9</v>
      </c>
      <c r="E9" s="4">
        <f>([1]!RupperCRIT(E$5,$C9,$F$2,$F$3))+1</f>
        <v>9</v>
      </c>
      <c r="F9" s="4"/>
      <c r="G9" s="4">
        <f>([1]!RLowerCRIT(G$5,$Z9,$F$2,$F$3))-1</f>
        <v>4</v>
      </c>
      <c r="H9" s="4">
        <f>([1]!RLowerCRIT(H$5,$Z9,$F$2,$F$3))-1</f>
        <v>4</v>
      </c>
      <c r="I9" s="4">
        <f>([1]!RLowerCRIT(I$5,$Z9,$F$2,$F$3))-1</f>
        <v>5</v>
      </c>
      <c r="J9" s="4">
        <f>([1]!RLowerCRIT(J$5,$Z9,$F$2,$F$3))-1</f>
        <v>5</v>
      </c>
      <c r="K9" s="4">
        <f>([1]!RLowerCRIT(K$5,$Z9,$F$2,$F$3))-1</f>
        <v>5</v>
      </c>
      <c r="L9" s="4">
        <f>([1]!RLowerCRIT(L$5,$Z9,$F$2,$F$3))-1</f>
        <v>6</v>
      </c>
      <c r="M9" s="4">
        <f>([1]!RLowerCRIT(M$5,$Z9,$F$2,$F$3))-1</f>
        <v>6</v>
      </c>
      <c r="N9" s="4">
        <f>([1]!RLowerCRIT(N$5,$Z9,$F$2,$F$3))-1</f>
        <v>6</v>
      </c>
      <c r="O9" s="4">
        <f>([1]!RLowerCRIT(O$5,$Z9,$F$2,$F$3))-1</f>
        <v>6</v>
      </c>
      <c r="P9" s="4">
        <f>([1]!RLowerCRIT(P$5,$Z9,$F$2,$F$3))-1</f>
        <v>6</v>
      </c>
      <c r="Q9" s="4">
        <f>([1]!RLowerCRIT(Q$5,$Z9,$F$2,$F$3))-1</f>
        <v>7</v>
      </c>
      <c r="R9" s="4">
        <f>([1]!RLowerCRIT(R$5,$Z9,$F$2,$F$3))-1</f>
        <v>7</v>
      </c>
      <c r="S9" s="4">
        <f>([1]!RLowerCRIT(S$5,$Z9,$F$2,$F$3))-1</f>
        <v>7</v>
      </c>
      <c r="T9" s="4">
        <f>([1]!RLowerCRIT(T$5,$Z9,$F$2,$F$3))-1</f>
        <v>7</v>
      </c>
      <c r="U9" s="4">
        <f>([1]!RLowerCRIT(U$5,$Z9,$F$2,$F$3))-1</f>
        <v>7</v>
      </c>
      <c r="V9" s="4">
        <f>([1]!RLowerCRIT(V$5,$Z9,$F$2,$F$3))-1</f>
        <v>7</v>
      </c>
      <c r="W9" s="4">
        <f>([1]!RLowerCRIT(W$5,$Z9,$F$2,$F$3))-1</f>
        <v>8</v>
      </c>
      <c r="X9" s="4">
        <f>([1]!RLowerCRIT(X$5,$Z9,$F$2,$F$3))-1</f>
        <v>8</v>
      </c>
      <c r="Y9" s="4">
        <f>([1]!RLowerCRIT(Y$5,$Z9,$F$2,$F$3))-1</f>
        <v>8</v>
      </c>
      <c r="Z9" s="8">
        <v>7</v>
      </c>
      <c r="AA9" s="66"/>
      <c r="AC9" s="67"/>
      <c r="AD9" s="9">
        <v>5</v>
      </c>
      <c r="AE9" s="4">
        <f>([1]!RupperCRIT(AE$30,$AD9,$AG$2,$AG$3))+1</f>
        <v>9</v>
      </c>
      <c r="AF9" s="4">
        <f>([1]!RupperCRIT(AF$30,$AD9,$AG$2,$AG$3))+1</f>
        <v>10</v>
      </c>
      <c r="AG9" s="4"/>
      <c r="AH9" s="4">
        <f>([1]!RLowerCRIT(AH$5,$BA9,$AG$2,$AG$3))-1</f>
        <v>3</v>
      </c>
      <c r="AI9" s="4">
        <f>([1]!RLowerCRIT(AI$5,$BA9,$AG$2,$AG$3))-1</f>
        <v>4</v>
      </c>
      <c r="AJ9" s="4">
        <f>([1]!RLowerCRIT(AJ$5,$BA9,$AG$2,$AG$3))-1</f>
        <v>4</v>
      </c>
      <c r="AK9" s="4">
        <f>([1]!RLowerCRIT(AK$5,$BA9,$AG$2,$AG$3))-1</f>
        <v>5</v>
      </c>
      <c r="AL9" s="4">
        <f>([1]!RLowerCRIT(AL$5,$BA9,$AG$2,$AG$3))-1</f>
        <v>5</v>
      </c>
      <c r="AM9" s="4">
        <f>([1]!RLowerCRIT(AM$5,$BA9,$AG$2,$AG$3))-1</f>
        <v>5</v>
      </c>
      <c r="AN9" s="4">
        <f>([1]!RLowerCRIT(AN$5,$BA9,$AG$2,$AG$3))-1</f>
        <v>5</v>
      </c>
      <c r="AO9" s="4">
        <f>([1]!RLowerCRIT(AO$5,$BA9,$AG$2,$AG$3))-1</f>
        <v>5</v>
      </c>
      <c r="AP9" s="4">
        <f>([1]!RLowerCRIT(AP$5,$BA9,$AG$2,$AG$3))-1</f>
        <v>6</v>
      </c>
      <c r="AQ9" s="4">
        <f>([1]!RLowerCRIT(AQ$5,$BA9,$AG$2,$AG$3))-1</f>
        <v>6</v>
      </c>
      <c r="AR9" s="4">
        <f>([1]!RLowerCRIT(AR$5,$BA9,$AG$2,$AG$3))-1</f>
        <v>6</v>
      </c>
      <c r="AS9" s="4">
        <f>([1]!RLowerCRIT(AS$5,$BA9,$AG$2,$AG$3))-1</f>
        <v>6</v>
      </c>
      <c r="AT9" s="4">
        <f>([1]!RLowerCRIT(AT$5,$BA9,$AG$2,$AG$3))-1</f>
        <v>6</v>
      </c>
      <c r="AU9" s="4">
        <f>([1]!RLowerCRIT(AU$5,$BA9,$AG$2,$AG$3))-1</f>
        <v>6</v>
      </c>
      <c r="AV9" s="4">
        <f>([1]!RLowerCRIT(AV$5,$BA9,$AG$2,$AG$3))-1</f>
        <v>7</v>
      </c>
      <c r="AW9" s="4">
        <f>([1]!RLowerCRIT(AW$5,$BA9,$AG$2,$AG$3))-1</f>
        <v>7</v>
      </c>
      <c r="AX9" s="4">
        <f>([1]!RLowerCRIT(AX$5,$BA9,$AG$2,$AG$3))-1</f>
        <v>7</v>
      </c>
      <c r="AY9" s="4">
        <f>([1]!RLowerCRIT(AY$5,$BA9,$AG$2,$AG$3))-1</f>
        <v>7</v>
      </c>
      <c r="AZ9" s="4">
        <f>([1]!RLowerCRIT(AZ$5,$BA9,$AG$2,$AG$3))-1</f>
        <v>7</v>
      </c>
      <c r="BA9" s="8">
        <v>7</v>
      </c>
      <c r="BB9" s="66"/>
    </row>
    <row r="10" spans="2:54" x14ac:dyDescent="0.25">
      <c r="B10" s="67"/>
      <c r="C10" s="9">
        <v>6</v>
      </c>
      <c r="D10" s="4">
        <f>([1]!RupperCRIT(D$5,$C10,$F$2,$F$3))+1</f>
        <v>9</v>
      </c>
      <c r="E10" s="4">
        <f>([1]!RupperCRIT(E$5,$C10,$F$2,$F$3))+1</f>
        <v>10</v>
      </c>
      <c r="F10" s="4">
        <f>([1]!RupperCRIT(F$5,$C10,$F$2,$F$3))+1</f>
        <v>11</v>
      </c>
      <c r="G10" s="4"/>
      <c r="H10" s="4">
        <f>([1]!RLowerCRIT(H$5,$Z10,$F$2,$F$3))-1</f>
        <v>5</v>
      </c>
      <c r="I10" s="4">
        <f>([1]!RLowerCRIT(I$5,$Z10,$F$2,$F$3))-1</f>
        <v>5</v>
      </c>
      <c r="J10" s="4">
        <f>([1]!RLowerCRIT(J$5,$Z10,$F$2,$F$3))-1</f>
        <v>6</v>
      </c>
      <c r="K10" s="4">
        <f>([1]!RLowerCRIT(K$5,$Z10,$F$2,$F$3))-1</f>
        <v>6</v>
      </c>
      <c r="L10" s="4">
        <f>([1]!RLowerCRIT(L$5,$Z10,$F$2,$F$3))-1</f>
        <v>6</v>
      </c>
      <c r="M10" s="4">
        <f>([1]!RLowerCRIT(M$5,$Z10,$F$2,$F$3))-1</f>
        <v>6</v>
      </c>
      <c r="N10" s="4">
        <f>([1]!RLowerCRIT(N$5,$Z10,$F$2,$F$3))-1</f>
        <v>7</v>
      </c>
      <c r="O10" s="4">
        <f>([1]!RLowerCRIT(O$5,$Z10,$F$2,$F$3))-1</f>
        <v>7</v>
      </c>
      <c r="P10" s="4">
        <f>([1]!RLowerCRIT(P$5,$Z10,$F$2,$F$3))-1</f>
        <v>7</v>
      </c>
      <c r="Q10" s="4">
        <f>([1]!RLowerCRIT(Q$5,$Z10,$F$2,$F$3))-1</f>
        <v>7</v>
      </c>
      <c r="R10" s="4">
        <f>([1]!RLowerCRIT(R$5,$Z10,$F$2,$F$3))-1</f>
        <v>8</v>
      </c>
      <c r="S10" s="4">
        <f>([1]!RLowerCRIT(S$5,$Z10,$F$2,$F$3))-1</f>
        <v>8</v>
      </c>
      <c r="T10" s="4">
        <f>([1]!RLowerCRIT(T$5,$Z10,$F$2,$F$3))-1</f>
        <v>8</v>
      </c>
      <c r="U10" s="4">
        <f>([1]!RLowerCRIT(U$5,$Z10,$F$2,$F$3))-1</f>
        <v>8</v>
      </c>
      <c r="V10" s="4">
        <f>([1]!RLowerCRIT(V$5,$Z10,$F$2,$F$3))-1</f>
        <v>8</v>
      </c>
      <c r="W10" s="4">
        <f>([1]!RLowerCRIT(W$5,$Z10,$F$2,$F$3))-1</f>
        <v>8</v>
      </c>
      <c r="X10" s="4">
        <f>([1]!RLowerCRIT(X$5,$Z10,$F$2,$F$3))-1</f>
        <v>8</v>
      </c>
      <c r="Y10" s="4">
        <f>([1]!RLowerCRIT(Y$5,$Z10,$F$2,$F$3))-1</f>
        <v>9</v>
      </c>
      <c r="Z10" s="8">
        <v>8</v>
      </c>
      <c r="AA10" s="66"/>
      <c r="AC10" s="67"/>
      <c r="AD10" s="9">
        <v>6</v>
      </c>
      <c r="AE10" s="4">
        <f>([1]!RupperCRIT(AE$30,$AD10,$AG$2,$AG$3))+1</f>
        <v>9</v>
      </c>
      <c r="AF10" s="4">
        <f>([1]!RupperCRIT(AF$30,$AD10,$AG$2,$AG$3))+1</f>
        <v>10</v>
      </c>
      <c r="AG10" s="4">
        <f>([1]!RupperCRIT(AG$30,$AD10,$AG$2,$AG$3))+1</f>
        <v>11</v>
      </c>
      <c r="AH10" s="4"/>
      <c r="AI10" s="4">
        <f>([1]!RLowerCRIT(AI$5,$BA10,$AG$2,$AG$3))-1</f>
        <v>4</v>
      </c>
      <c r="AJ10" s="4">
        <f>([1]!RLowerCRIT(AJ$5,$BA10,$AG$2,$AG$3))-1</f>
        <v>5</v>
      </c>
      <c r="AK10" s="4">
        <f>([1]!RLowerCRIT(AK$5,$BA10,$AG$2,$AG$3))-1</f>
        <v>5</v>
      </c>
      <c r="AL10" s="4">
        <f>([1]!RLowerCRIT(AL$5,$BA10,$AG$2,$AG$3))-1</f>
        <v>5</v>
      </c>
      <c r="AM10" s="4">
        <f>([1]!RLowerCRIT(AM$5,$BA10,$AG$2,$AG$3))-1</f>
        <v>6</v>
      </c>
      <c r="AN10" s="4">
        <f>([1]!RLowerCRIT(AN$5,$BA10,$AG$2,$AG$3))-1</f>
        <v>6</v>
      </c>
      <c r="AO10" s="4">
        <f>([1]!RLowerCRIT(AO$5,$BA10,$AG$2,$AG$3))-1</f>
        <v>6</v>
      </c>
      <c r="AP10" s="4">
        <f>([1]!RLowerCRIT(AP$5,$BA10,$AG$2,$AG$3))-1</f>
        <v>6</v>
      </c>
      <c r="AQ10" s="4">
        <f>([1]!RLowerCRIT(AQ$5,$BA10,$AG$2,$AG$3))-1</f>
        <v>6</v>
      </c>
      <c r="AR10" s="4">
        <f>([1]!RLowerCRIT(AR$5,$BA10,$AG$2,$AG$3))-1</f>
        <v>7</v>
      </c>
      <c r="AS10" s="4">
        <f>([1]!RLowerCRIT(AS$5,$BA10,$AG$2,$AG$3))-1</f>
        <v>7</v>
      </c>
      <c r="AT10" s="4">
        <f>([1]!RLowerCRIT(AT$5,$BA10,$AG$2,$AG$3))-1</f>
        <v>7</v>
      </c>
      <c r="AU10" s="4">
        <f>([1]!RLowerCRIT(AU$5,$BA10,$AG$2,$AG$3))-1</f>
        <v>7</v>
      </c>
      <c r="AV10" s="4">
        <f>([1]!RLowerCRIT(AV$5,$BA10,$AG$2,$AG$3))-1</f>
        <v>7</v>
      </c>
      <c r="AW10" s="4">
        <f>([1]!RLowerCRIT(AW$5,$BA10,$AG$2,$AG$3))-1</f>
        <v>8</v>
      </c>
      <c r="AX10" s="4">
        <f>([1]!RLowerCRIT(AX$5,$BA10,$AG$2,$AG$3))-1</f>
        <v>8</v>
      </c>
      <c r="AY10" s="4">
        <f>([1]!RLowerCRIT(AY$5,$BA10,$AG$2,$AG$3))-1</f>
        <v>8</v>
      </c>
      <c r="AZ10" s="4">
        <f>([1]!RLowerCRIT(AZ$5,$BA10,$AG$2,$AG$3))-1</f>
        <v>8</v>
      </c>
      <c r="BA10" s="8">
        <v>8</v>
      </c>
      <c r="BB10" s="66"/>
    </row>
    <row r="11" spans="2:54" x14ac:dyDescent="0.25">
      <c r="B11" s="67"/>
      <c r="C11" s="9">
        <v>7</v>
      </c>
      <c r="D11" s="4">
        <f>([1]!RupperCRIT(D$5,$C11,$F$2,$F$3))+1</f>
        <v>9</v>
      </c>
      <c r="E11" s="4">
        <f>([1]!RupperCRIT(E$5,$C11,$F$2,$F$3))+1</f>
        <v>10</v>
      </c>
      <c r="F11" s="4">
        <f>([1]!RupperCRIT(F$5,$C11,$F$2,$F$3))+1</f>
        <v>11</v>
      </c>
      <c r="G11" s="4">
        <f>([1]!RupperCRIT(G$5,$C11,$F$2,$F$3))+1</f>
        <v>12</v>
      </c>
      <c r="H11" s="4"/>
      <c r="I11" s="4">
        <f>([1]!RLowerCRIT(I$5,$Z11,$F$2,$F$3))-1</f>
        <v>6</v>
      </c>
      <c r="J11" s="4">
        <f>([1]!RLowerCRIT(J$5,$Z11,$F$2,$F$3))-1</f>
        <v>6</v>
      </c>
      <c r="K11" s="4">
        <f>([1]!RLowerCRIT(K$5,$Z11,$F$2,$F$3))-1</f>
        <v>6</v>
      </c>
      <c r="L11" s="4">
        <f>([1]!RLowerCRIT(L$5,$Z11,$F$2,$F$3))-1</f>
        <v>7</v>
      </c>
      <c r="M11" s="4">
        <f>([1]!RLowerCRIT(M$5,$Z11,$F$2,$F$3))-1</f>
        <v>7</v>
      </c>
      <c r="N11" s="4">
        <f>([1]!RLowerCRIT(N$5,$Z11,$F$2,$F$3))-1</f>
        <v>7</v>
      </c>
      <c r="O11" s="4">
        <f>([1]!RLowerCRIT(O$5,$Z11,$F$2,$F$3))-1</f>
        <v>8</v>
      </c>
      <c r="P11" s="4">
        <f>([1]!RLowerCRIT(P$5,$Z11,$F$2,$F$3))-1</f>
        <v>8</v>
      </c>
      <c r="Q11" s="4">
        <f>([1]!RLowerCRIT(Q$5,$Z11,$F$2,$F$3))-1</f>
        <v>8</v>
      </c>
      <c r="R11" s="4">
        <f>([1]!RLowerCRIT(R$5,$Z11,$F$2,$F$3))-1</f>
        <v>8</v>
      </c>
      <c r="S11" s="4">
        <f>([1]!RLowerCRIT(S$5,$Z11,$F$2,$F$3))-1</f>
        <v>8</v>
      </c>
      <c r="T11" s="4">
        <f>([1]!RLowerCRIT(T$5,$Z11,$F$2,$F$3))-1</f>
        <v>9</v>
      </c>
      <c r="U11" s="4">
        <f>([1]!RLowerCRIT(U$5,$Z11,$F$2,$F$3))-1</f>
        <v>9</v>
      </c>
      <c r="V11" s="4">
        <f>([1]!RLowerCRIT(V$5,$Z11,$F$2,$F$3))-1</f>
        <v>9</v>
      </c>
      <c r="W11" s="4">
        <f>([1]!RLowerCRIT(W$5,$Z11,$F$2,$F$3))-1</f>
        <v>9</v>
      </c>
      <c r="X11" s="4">
        <f>([1]!RLowerCRIT(X$5,$Z11,$F$2,$F$3))-1</f>
        <v>9</v>
      </c>
      <c r="Y11" s="4">
        <f>([1]!RLowerCRIT(Y$5,$Z11,$F$2,$F$3))-1</f>
        <v>10</v>
      </c>
      <c r="Z11" s="8">
        <v>9</v>
      </c>
      <c r="AA11" s="66"/>
      <c r="AC11" s="67"/>
      <c r="AD11" s="9">
        <v>7</v>
      </c>
      <c r="AE11" s="7" t="s">
        <v>12</v>
      </c>
      <c r="AF11" s="4">
        <f>([1]!RupperCRIT(AF$30,$AD11,$AG$2,$AG$3))+1</f>
        <v>11</v>
      </c>
      <c r="AG11" s="4">
        <f>([1]!RupperCRIT(AG$30,$AD11,$AG$2,$AG$3))+1</f>
        <v>12</v>
      </c>
      <c r="AH11" s="4">
        <f>([1]!RupperCRIT(AH$30,$AD11,$AG$2,$AG$3))+1</f>
        <v>13</v>
      </c>
      <c r="AI11" s="4"/>
      <c r="AJ11" s="4">
        <f>([1]!RLowerCRIT(AJ$5,$BA11,$AG$2,$AG$3))-1</f>
        <v>5</v>
      </c>
      <c r="AK11" s="4">
        <f>([1]!RLowerCRIT(AK$5,$BA11,$AG$2,$AG$3))-1</f>
        <v>5</v>
      </c>
      <c r="AL11" s="4">
        <f>([1]!RLowerCRIT(AL$5,$BA11,$AG$2,$AG$3))-1</f>
        <v>6</v>
      </c>
      <c r="AM11" s="4">
        <f>([1]!RLowerCRIT(AM$5,$BA11,$AG$2,$AG$3))-1</f>
        <v>6</v>
      </c>
      <c r="AN11" s="4">
        <f>([1]!RLowerCRIT(AN$5,$BA11,$AG$2,$AG$3))-1</f>
        <v>6</v>
      </c>
      <c r="AO11" s="4">
        <f>([1]!RLowerCRIT(AO$5,$BA11,$AG$2,$AG$3))-1</f>
        <v>7</v>
      </c>
      <c r="AP11" s="4">
        <f>([1]!RLowerCRIT(AP$5,$BA11,$AG$2,$AG$3))-1</f>
        <v>7</v>
      </c>
      <c r="AQ11" s="4">
        <f>([1]!RLowerCRIT(AQ$5,$BA11,$AG$2,$AG$3))-1</f>
        <v>7</v>
      </c>
      <c r="AR11" s="4">
        <f>([1]!RLowerCRIT(AR$5,$BA11,$AG$2,$AG$3))-1</f>
        <v>7</v>
      </c>
      <c r="AS11" s="4">
        <f>([1]!RLowerCRIT(AS$5,$BA11,$AG$2,$AG$3))-1</f>
        <v>8</v>
      </c>
      <c r="AT11" s="4">
        <f>([1]!RLowerCRIT(AT$5,$BA11,$AG$2,$AG$3))-1</f>
        <v>8</v>
      </c>
      <c r="AU11" s="4">
        <f>([1]!RLowerCRIT(AU$5,$BA11,$AG$2,$AG$3))-1</f>
        <v>8</v>
      </c>
      <c r="AV11" s="4">
        <f>([1]!RLowerCRIT(AV$5,$BA11,$AG$2,$AG$3))-1</f>
        <v>8</v>
      </c>
      <c r="AW11" s="4">
        <f>([1]!RLowerCRIT(AW$5,$BA11,$AG$2,$AG$3))-1</f>
        <v>8</v>
      </c>
      <c r="AX11" s="4">
        <f>([1]!RLowerCRIT(AX$5,$BA11,$AG$2,$AG$3))-1</f>
        <v>8</v>
      </c>
      <c r="AY11" s="4">
        <f>([1]!RLowerCRIT(AY$5,$BA11,$AG$2,$AG$3))-1</f>
        <v>9</v>
      </c>
      <c r="AZ11" s="4">
        <f>([1]!RLowerCRIT(AZ$5,$BA11,$AG$2,$AG$3))-1</f>
        <v>9</v>
      </c>
      <c r="BA11" s="8">
        <v>9</v>
      </c>
      <c r="BB11" s="66"/>
    </row>
    <row r="12" spans="2:54" x14ac:dyDescent="0.25">
      <c r="B12" s="67"/>
      <c r="C12" s="9">
        <v>8</v>
      </c>
      <c r="D12" s="7" t="s">
        <v>12</v>
      </c>
      <c r="E12" s="4">
        <f>([1]!RupperCRIT(E$5,$C12,$F$2,$F$3))+1</f>
        <v>11</v>
      </c>
      <c r="F12" s="4">
        <f>([1]!RupperCRIT(F$5,$C12,$F$2,$F$3))+1</f>
        <v>12</v>
      </c>
      <c r="G12" s="4">
        <f>([1]!RupperCRIT(G$5,$C12,$F$2,$F$3))+1</f>
        <v>13</v>
      </c>
      <c r="H12" s="4">
        <f>([1]!RupperCRIT(H$5,$C12,$F$2,$F$3))+1</f>
        <v>13</v>
      </c>
      <c r="I12" s="4"/>
      <c r="J12" s="4">
        <f>([1]!RLowerCRIT(J$5,$Z12,$F$2,$F$3))-1</f>
        <v>6</v>
      </c>
      <c r="K12" s="4">
        <f>([1]!RLowerCRIT(K$5,$Z12,$F$2,$F$3))-1</f>
        <v>7</v>
      </c>
      <c r="L12" s="4">
        <f>([1]!RLowerCRIT(L$5,$Z12,$F$2,$F$3))-1</f>
        <v>7</v>
      </c>
      <c r="M12" s="4">
        <f>([1]!RLowerCRIT(M$5,$Z12,$F$2,$F$3))-1</f>
        <v>8</v>
      </c>
      <c r="N12" s="4">
        <f>([1]!RLowerCRIT(N$5,$Z12,$F$2,$F$3))-1</f>
        <v>8</v>
      </c>
      <c r="O12" s="4">
        <f>([1]!RLowerCRIT(O$5,$Z12,$F$2,$F$3))-1</f>
        <v>8</v>
      </c>
      <c r="P12" s="4">
        <f>([1]!RLowerCRIT(P$5,$Z12,$F$2,$F$3))-1</f>
        <v>8</v>
      </c>
      <c r="Q12" s="4">
        <f>([1]!RLowerCRIT(Q$5,$Z12,$F$2,$F$3))-1</f>
        <v>9</v>
      </c>
      <c r="R12" s="4">
        <f>([1]!RLowerCRIT(R$5,$Z12,$F$2,$F$3))-1</f>
        <v>9</v>
      </c>
      <c r="S12" s="4">
        <f>([1]!RLowerCRIT(S$5,$Z12,$F$2,$F$3))-1</f>
        <v>9</v>
      </c>
      <c r="T12" s="4">
        <f>([1]!RLowerCRIT(T$5,$Z12,$F$2,$F$3))-1</f>
        <v>9</v>
      </c>
      <c r="U12" s="4">
        <f>([1]!RLowerCRIT(U$5,$Z12,$F$2,$F$3))-1</f>
        <v>10</v>
      </c>
      <c r="V12" s="4">
        <f>([1]!RLowerCRIT(V$5,$Z12,$F$2,$F$3))-1</f>
        <v>10</v>
      </c>
      <c r="W12" s="4">
        <f>([1]!RLowerCRIT(W$5,$Z12,$F$2,$F$3))-1</f>
        <v>10</v>
      </c>
      <c r="X12" s="4">
        <f>([1]!RLowerCRIT(X$5,$Z12,$F$2,$F$3))-1</f>
        <v>10</v>
      </c>
      <c r="Y12" s="4">
        <f>([1]!RLowerCRIT(Y$5,$Z12,$F$2,$F$3))-1</f>
        <v>10</v>
      </c>
      <c r="Z12" s="8">
        <v>10</v>
      </c>
      <c r="AA12" s="66"/>
      <c r="AC12" s="67"/>
      <c r="AD12" s="9">
        <v>8</v>
      </c>
      <c r="AE12" s="7" t="s">
        <v>12</v>
      </c>
      <c r="AF12" s="4">
        <f>([1]!RupperCRIT(AF$30,$AD12,$AG$2,$AG$3))+1</f>
        <v>11</v>
      </c>
      <c r="AG12" s="4">
        <f>([1]!RupperCRIT(AG$30,$AD12,$AG$2,$AG$3))+1</f>
        <v>12</v>
      </c>
      <c r="AH12" s="4">
        <f>([1]!RupperCRIT(AH$30,$AD12,$AG$2,$AG$3))+1</f>
        <v>13</v>
      </c>
      <c r="AI12" s="4">
        <f>([1]!RupperCRIT(AI$30,$AD12,$AG$2,$AG$3))+1</f>
        <v>14</v>
      </c>
      <c r="AJ12" s="4"/>
      <c r="AK12" s="4">
        <f>([1]!RLowerCRIT(AK$5,$BA12,$AG$2,$AG$3))-1</f>
        <v>6</v>
      </c>
      <c r="AL12" s="4">
        <f>([1]!RLowerCRIT(AL$5,$BA12,$AG$2,$AG$3))-1</f>
        <v>6</v>
      </c>
      <c r="AM12" s="4">
        <f>([1]!RLowerCRIT(AM$5,$BA12,$AG$2,$AG$3))-1</f>
        <v>7</v>
      </c>
      <c r="AN12" s="4">
        <f>([1]!RLowerCRIT(AN$5,$BA12,$AG$2,$AG$3))-1</f>
        <v>7</v>
      </c>
      <c r="AO12" s="4">
        <f>([1]!RLowerCRIT(AO$5,$BA12,$AG$2,$AG$3))-1</f>
        <v>7</v>
      </c>
      <c r="AP12" s="4">
        <f>([1]!RLowerCRIT(AP$5,$BA12,$AG$2,$AG$3))-1</f>
        <v>7</v>
      </c>
      <c r="AQ12" s="4">
        <f>([1]!RLowerCRIT(AQ$5,$BA12,$AG$2,$AG$3))-1</f>
        <v>8</v>
      </c>
      <c r="AR12" s="4">
        <f>([1]!RLowerCRIT(AR$5,$BA12,$AG$2,$AG$3))-1</f>
        <v>8</v>
      </c>
      <c r="AS12" s="4">
        <f>([1]!RLowerCRIT(AS$5,$BA12,$AG$2,$AG$3))-1</f>
        <v>8</v>
      </c>
      <c r="AT12" s="4">
        <f>([1]!RLowerCRIT(AT$5,$BA12,$AG$2,$AG$3))-1</f>
        <v>8</v>
      </c>
      <c r="AU12" s="4">
        <f>([1]!RLowerCRIT(AU$5,$BA12,$AG$2,$AG$3))-1</f>
        <v>9</v>
      </c>
      <c r="AV12" s="4">
        <f>([1]!RLowerCRIT(AV$5,$BA12,$AG$2,$AG$3))-1</f>
        <v>9</v>
      </c>
      <c r="AW12" s="4">
        <f>([1]!RLowerCRIT(AW$5,$BA12,$AG$2,$AG$3))-1</f>
        <v>9</v>
      </c>
      <c r="AX12" s="4">
        <f>([1]!RLowerCRIT(AX$5,$BA12,$AG$2,$AG$3))-1</f>
        <v>9</v>
      </c>
      <c r="AY12" s="4">
        <f>([1]!RLowerCRIT(AY$5,$BA12,$AG$2,$AG$3))-1</f>
        <v>9</v>
      </c>
      <c r="AZ12" s="4">
        <f>([1]!RLowerCRIT(AZ$5,$BA12,$AG$2,$AG$3))-1</f>
        <v>10</v>
      </c>
      <c r="BA12" s="8">
        <v>10</v>
      </c>
      <c r="BB12" s="66"/>
    </row>
    <row r="13" spans="2:54" x14ac:dyDescent="0.25">
      <c r="B13" s="67"/>
      <c r="C13" s="9">
        <v>9</v>
      </c>
      <c r="D13" s="7" t="s">
        <v>12</v>
      </c>
      <c r="E13" s="4">
        <f>([1]!RupperCRIT(E$5,$C13,$F$2,$F$3))+1</f>
        <v>11</v>
      </c>
      <c r="F13" s="4">
        <f>([1]!RupperCRIT(F$5,$C13,$F$2,$F$3))+1</f>
        <v>12</v>
      </c>
      <c r="G13" s="4">
        <f>([1]!RupperCRIT(G$5,$C13,$F$2,$F$3))+1</f>
        <v>13</v>
      </c>
      <c r="H13" s="4">
        <f>([1]!RupperCRIT(H$5,$C13,$F$2,$F$3))+1</f>
        <v>14</v>
      </c>
      <c r="I13" s="4">
        <f>([1]!RupperCRIT(I$5,$C13,$F$2,$F$3))+1</f>
        <v>14</v>
      </c>
      <c r="J13" s="4"/>
      <c r="K13" s="4">
        <f>([1]!RLowerCRIT(K$5,$Z13,$F$2,$F$3))-1</f>
        <v>7</v>
      </c>
      <c r="L13" s="4">
        <f>([1]!RLowerCRIT(L$5,$Z13,$F$2,$F$3))-1</f>
        <v>8</v>
      </c>
      <c r="M13" s="4">
        <f>([1]!RLowerCRIT(M$5,$Z13,$F$2,$F$3))-1</f>
        <v>8</v>
      </c>
      <c r="N13" s="4">
        <f>([1]!RLowerCRIT(N$5,$Z13,$F$2,$F$3))-1</f>
        <v>8</v>
      </c>
      <c r="O13" s="4">
        <f>([1]!RLowerCRIT(O$5,$Z13,$F$2,$F$3))-1</f>
        <v>9</v>
      </c>
      <c r="P13" s="4">
        <f>([1]!RLowerCRIT(P$5,$Z13,$F$2,$F$3))-1</f>
        <v>9</v>
      </c>
      <c r="Q13" s="4">
        <f>([1]!RLowerCRIT(Q$5,$Z13,$F$2,$F$3))-1</f>
        <v>9</v>
      </c>
      <c r="R13" s="4">
        <f>([1]!RLowerCRIT(R$5,$Z13,$F$2,$F$3))-1</f>
        <v>10</v>
      </c>
      <c r="S13" s="4">
        <f>([1]!RLowerCRIT(S$5,$Z13,$F$2,$F$3))-1</f>
        <v>10</v>
      </c>
      <c r="T13" s="4">
        <f>([1]!RLowerCRIT(T$5,$Z13,$F$2,$F$3))-1</f>
        <v>10</v>
      </c>
      <c r="U13" s="4">
        <f>([1]!RLowerCRIT(U$5,$Z13,$F$2,$F$3))-1</f>
        <v>10</v>
      </c>
      <c r="V13" s="4">
        <f>([1]!RLowerCRIT(V$5,$Z13,$F$2,$F$3))-1</f>
        <v>10</v>
      </c>
      <c r="W13" s="4">
        <f>([1]!RLowerCRIT(W$5,$Z13,$F$2,$F$3))-1</f>
        <v>11</v>
      </c>
      <c r="X13" s="4">
        <f>([1]!RLowerCRIT(X$5,$Z13,$F$2,$F$3))-1</f>
        <v>11</v>
      </c>
      <c r="Y13" s="4">
        <f>([1]!RLowerCRIT(Y$5,$Z13,$F$2,$F$3))-1</f>
        <v>11</v>
      </c>
      <c r="Z13" s="8">
        <v>11</v>
      </c>
      <c r="AA13" s="66"/>
      <c r="AC13" s="67"/>
      <c r="AD13" s="9">
        <v>9</v>
      </c>
      <c r="AE13" s="7" t="s">
        <v>12</v>
      </c>
      <c r="AF13" s="7" t="s">
        <v>12</v>
      </c>
      <c r="AG13" s="4">
        <f>([1]!RupperCRIT(AG$30,$AD13,$AG$2,$AG$3))+1</f>
        <v>13</v>
      </c>
      <c r="AH13" s="4">
        <f>([1]!RupperCRIT(AH$30,$AD13,$AG$2,$AG$3))+1</f>
        <v>14</v>
      </c>
      <c r="AI13" s="4">
        <f>([1]!RupperCRIT(AI$30,$AD13,$AG$2,$AG$3))+1</f>
        <v>14</v>
      </c>
      <c r="AJ13" s="4">
        <f>([1]!RupperCRIT(AJ$30,$AD13,$AG$2,$AG$3))+1</f>
        <v>15</v>
      </c>
      <c r="AK13" s="4"/>
      <c r="AL13" s="4">
        <f>([1]!RLowerCRIT(AL$5,$BA13,$AG$2,$AG$3))-1</f>
        <v>7</v>
      </c>
      <c r="AM13" s="4">
        <f>([1]!RLowerCRIT(AM$5,$BA13,$AG$2,$AG$3))-1</f>
        <v>7</v>
      </c>
      <c r="AN13" s="4">
        <f>([1]!RLowerCRIT(AN$5,$BA13,$AG$2,$AG$3))-1</f>
        <v>7</v>
      </c>
      <c r="AO13" s="4">
        <f>([1]!RLowerCRIT(AO$5,$BA13,$AG$2,$AG$3))-1</f>
        <v>8</v>
      </c>
      <c r="AP13" s="4">
        <f>([1]!RLowerCRIT(AP$5,$BA13,$AG$2,$AG$3))-1</f>
        <v>8</v>
      </c>
      <c r="AQ13" s="4">
        <f>([1]!RLowerCRIT(AQ$5,$BA13,$AG$2,$AG$3))-1</f>
        <v>8</v>
      </c>
      <c r="AR13" s="4">
        <f>([1]!RLowerCRIT(AR$5,$BA13,$AG$2,$AG$3))-1</f>
        <v>9</v>
      </c>
      <c r="AS13" s="4">
        <f>([1]!RLowerCRIT(AS$5,$BA13,$AG$2,$AG$3))-1</f>
        <v>9</v>
      </c>
      <c r="AT13" s="4">
        <f>([1]!RLowerCRIT(AT$5,$BA13,$AG$2,$AG$3))-1</f>
        <v>9</v>
      </c>
      <c r="AU13" s="4">
        <f>([1]!RLowerCRIT(AU$5,$BA13,$AG$2,$AG$3))-1</f>
        <v>9</v>
      </c>
      <c r="AV13" s="4">
        <f>([1]!RLowerCRIT(AV$5,$BA13,$AG$2,$AG$3))-1</f>
        <v>10</v>
      </c>
      <c r="AW13" s="4">
        <f>([1]!RLowerCRIT(AW$5,$BA13,$AG$2,$AG$3))-1</f>
        <v>10</v>
      </c>
      <c r="AX13" s="4">
        <f>([1]!RLowerCRIT(AX$5,$BA13,$AG$2,$AG$3))-1</f>
        <v>10</v>
      </c>
      <c r="AY13" s="4">
        <f>([1]!RLowerCRIT(AY$5,$BA13,$AG$2,$AG$3))-1</f>
        <v>10</v>
      </c>
      <c r="AZ13" s="4">
        <f>([1]!RLowerCRIT(AZ$5,$BA13,$AG$2,$AG$3))-1</f>
        <v>10</v>
      </c>
      <c r="BA13" s="8">
        <v>11</v>
      </c>
      <c r="BB13" s="66"/>
    </row>
    <row r="14" spans="2:54" x14ac:dyDescent="0.25">
      <c r="B14" s="67"/>
      <c r="C14" s="9">
        <v>10</v>
      </c>
      <c r="D14" s="7" t="s">
        <v>12</v>
      </c>
      <c r="E14" s="4">
        <f>([1]!RupperCRIT(E$5,$C14,$F$2,$F$3))+1</f>
        <v>11</v>
      </c>
      <c r="F14" s="4">
        <f>([1]!RupperCRIT(F$5,$C14,$F$2,$F$3))+1</f>
        <v>12</v>
      </c>
      <c r="G14" s="4">
        <f>([1]!RupperCRIT(G$5,$C14,$F$2,$F$3))+1</f>
        <v>13</v>
      </c>
      <c r="H14" s="4">
        <f>([1]!RupperCRIT(H$5,$C14,$F$2,$F$3))+1</f>
        <v>14</v>
      </c>
      <c r="I14" s="4">
        <f>([1]!RupperCRIT(I$5,$C14,$F$2,$F$3))+1</f>
        <v>15</v>
      </c>
      <c r="J14" s="4">
        <f>([1]!RupperCRIT(J$5,$C14,$F$2,$F$3))+1</f>
        <v>16</v>
      </c>
      <c r="K14" s="4"/>
      <c r="L14" s="4">
        <f>([1]!RLowerCRIT(L$5,$Z14,$F$2,$F$3))-1</f>
        <v>8</v>
      </c>
      <c r="M14" s="4">
        <f>([1]!RLowerCRIT(M$5,$Z14,$F$2,$F$3))-1</f>
        <v>9</v>
      </c>
      <c r="N14" s="4">
        <f>([1]!RLowerCRIT(N$5,$Z14,$F$2,$F$3))-1</f>
        <v>9</v>
      </c>
      <c r="O14" s="4">
        <f>([1]!RLowerCRIT(O$5,$Z14,$F$2,$F$3))-1</f>
        <v>9</v>
      </c>
      <c r="P14" s="4">
        <f>([1]!RLowerCRIT(P$5,$Z14,$F$2,$F$3))-1</f>
        <v>10</v>
      </c>
      <c r="Q14" s="4">
        <f>([1]!RLowerCRIT(Q$5,$Z14,$F$2,$F$3))-1</f>
        <v>10</v>
      </c>
      <c r="R14" s="4">
        <f>([1]!RLowerCRIT(R$5,$Z14,$F$2,$F$3))-1</f>
        <v>10</v>
      </c>
      <c r="S14" s="4">
        <f>([1]!RLowerCRIT(S$5,$Z14,$F$2,$F$3))-1</f>
        <v>10</v>
      </c>
      <c r="T14" s="4">
        <f>([1]!RLowerCRIT(T$5,$Z14,$F$2,$F$3))-1</f>
        <v>11</v>
      </c>
      <c r="U14" s="4">
        <f>([1]!RLowerCRIT(U$5,$Z14,$F$2,$F$3))-1</f>
        <v>11</v>
      </c>
      <c r="V14" s="4">
        <f>([1]!RLowerCRIT(V$5,$Z14,$F$2,$F$3))-1</f>
        <v>11</v>
      </c>
      <c r="W14" s="4">
        <f>([1]!RLowerCRIT(W$5,$Z14,$F$2,$F$3))-1</f>
        <v>11</v>
      </c>
      <c r="X14" s="4">
        <f>([1]!RLowerCRIT(X$5,$Z14,$F$2,$F$3))-1</f>
        <v>12</v>
      </c>
      <c r="Y14" s="4">
        <f>([1]!RLowerCRIT(Y$5,$Z14,$F$2,$F$3))-1</f>
        <v>12</v>
      </c>
      <c r="Z14" s="8">
        <v>12</v>
      </c>
      <c r="AA14" s="66"/>
      <c r="AC14" s="67"/>
      <c r="AD14" s="9">
        <v>10</v>
      </c>
      <c r="AE14" s="7" t="s">
        <v>12</v>
      </c>
      <c r="AF14" s="7" t="s">
        <v>12</v>
      </c>
      <c r="AG14" s="4">
        <f>([1]!RupperCRIT(AG$30,$AD14,$AG$2,$AG$3))+1</f>
        <v>13</v>
      </c>
      <c r="AH14" s="4">
        <f>([1]!RupperCRIT(AH$30,$AD14,$AG$2,$AG$3))+1</f>
        <v>14</v>
      </c>
      <c r="AI14" s="4">
        <f>([1]!RupperCRIT(AI$30,$AD14,$AG$2,$AG$3))+1</f>
        <v>15</v>
      </c>
      <c r="AJ14" s="4">
        <f>([1]!RupperCRIT(AJ$30,$AD14,$AG$2,$AG$3))+1</f>
        <v>16</v>
      </c>
      <c r="AK14" s="4">
        <f>([1]!RupperCRIT(AK$30,$AD14,$AG$2,$AG$3))+1</f>
        <v>16</v>
      </c>
      <c r="AL14" s="4"/>
      <c r="AM14" s="4">
        <f>([1]!RLowerCRIT(AM$5,$BA14,$AG$2,$AG$3))-1</f>
        <v>7</v>
      </c>
      <c r="AN14" s="4">
        <f>([1]!RLowerCRIT(AN$5,$BA14,$AG$2,$AG$3))-1</f>
        <v>8</v>
      </c>
      <c r="AO14" s="4">
        <f>([1]!RLowerCRIT(AO$5,$BA14,$AG$2,$AG$3))-1</f>
        <v>8</v>
      </c>
      <c r="AP14" s="4">
        <f>([1]!RLowerCRIT(AP$5,$BA14,$AG$2,$AG$3))-1</f>
        <v>8</v>
      </c>
      <c r="AQ14" s="4">
        <f>([1]!RLowerCRIT(AQ$5,$BA14,$AG$2,$AG$3))-1</f>
        <v>9</v>
      </c>
      <c r="AR14" s="4">
        <f>([1]!RLowerCRIT(AR$5,$BA14,$AG$2,$AG$3))-1</f>
        <v>9</v>
      </c>
      <c r="AS14" s="4">
        <f>([1]!RLowerCRIT(AS$5,$BA14,$AG$2,$AG$3))-1</f>
        <v>9</v>
      </c>
      <c r="AT14" s="4">
        <f>([1]!RLowerCRIT(AT$5,$BA14,$AG$2,$AG$3))-1</f>
        <v>10</v>
      </c>
      <c r="AU14" s="4">
        <f>([1]!RLowerCRIT(AU$5,$BA14,$AG$2,$AG$3))-1</f>
        <v>10</v>
      </c>
      <c r="AV14" s="4">
        <f>([1]!RLowerCRIT(AV$5,$BA14,$AG$2,$AG$3))-1</f>
        <v>10</v>
      </c>
      <c r="AW14" s="4">
        <f>([1]!RLowerCRIT(AW$5,$BA14,$AG$2,$AG$3))-1</f>
        <v>10</v>
      </c>
      <c r="AX14" s="4">
        <f>([1]!RLowerCRIT(AX$5,$BA14,$AG$2,$AG$3))-1</f>
        <v>11</v>
      </c>
      <c r="AY14" s="4">
        <f>([1]!RLowerCRIT(AY$5,$BA14,$AG$2,$AG$3))-1</f>
        <v>11</v>
      </c>
      <c r="AZ14" s="4">
        <f>([1]!RLowerCRIT(AZ$5,$BA14,$AG$2,$AG$3))-1</f>
        <v>11</v>
      </c>
      <c r="BA14" s="8">
        <v>12</v>
      </c>
      <c r="BB14" s="66"/>
    </row>
    <row r="15" spans="2:54" x14ac:dyDescent="0.25">
      <c r="B15" s="67"/>
      <c r="C15" s="9">
        <v>11</v>
      </c>
      <c r="D15" s="7" t="s">
        <v>12</v>
      </c>
      <c r="E15" s="7" t="s">
        <v>12</v>
      </c>
      <c r="F15" s="4">
        <f>([1]!RupperCRIT(F$5,$C15,$F$2,$F$3))+1</f>
        <v>13</v>
      </c>
      <c r="G15" s="4">
        <f>([1]!RupperCRIT(G$5,$C15,$F$2,$F$3))+1</f>
        <v>14</v>
      </c>
      <c r="H15" s="4">
        <f>([1]!RupperCRIT(H$5,$C15,$F$2,$F$3))+1</f>
        <v>15</v>
      </c>
      <c r="I15" s="4">
        <f>([1]!RupperCRIT(I$5,$C15,$F$2,$F$3))+1</f>
        <v>15</v>
      </c>
      <c r="J15" s="4">
        <f>([1]!RupperCRIT(J$5,$C15,$F$2,$F$3))+1</f>
        <v>16</v>
      </c>
      <c r="K15" s="4">
        <f>([1]!RupperCRIT(K$5,$C15,$F$2,$F$3))+1</f>
        <v>17</v>
      </c>
      <c r="L15" s="4"/>
      <c r="M15" s="4">
        <f>([1]!RLowerCRIT(M$5,$Z15,$F$2,$F$3))-1</f>
        <v>9</v>
      </c>
      <c r="N15" s="4">
        <f>([1]!RLowerCRIT(N$5,$Z15,$F$2,$F$3))-1</f>
        <v>9</v>
      </c>
      <c r="O15" s="4">
        <f>([1]!RLowerCRIT(O$5,$Z15,$F$2,$F$3))-1</f>
        <v>10</v>
      </c>
      <c r="P15" s="4">
        <f>([1]!RLowerCRIT(P$5,$Z15,$F$2,$F$3))-1</f>
        <v>10</v>
      </c>
      <c r="Q15" s="4">
        <f>([1]!RLowerCRIT(Q$5,$Z15,$F$2,$F$3))-1</f>
        <v>10</v>
      </c>
      <c r="R15" s="4">
        <f>([1]!RLowerCRIT(R$5,$Z15,$F$2,$F$3))-1</f>
        <v>11</v>
      </c>
      <c r="S15" s="4">
        <f>([1]!RLowerCRIT(S$5,$Z15,$F$2,$F$3))-1</f>
        <v>11</v>
      </c>
      <c r="T15" s="4">
        <f>([1]!RLowerCRIT(T$5,$Z15,$F$2,$F$3))-1</f>
        <v>11</v>
      </c>
      <c r="U15" s="4">
        <f>([1]!RLowerCRIT(U$5,$Z15,$F$2,$F$3))-1</f>
        <v>12</v>
      </c>
      <c r="V15" s="4">
        <f>([1]!RLowerCRIT(V$5,$Z15,$F$2,$F$3))-1</f>
        <v>12</v>
      </c>
      <c r="W15" s="4">
        <f>([1]!RLowerCRIT(W$5,$Z15,$F$2,$F$3))-1</f>
        <v>12</v>
      </c>
      <c r="X15" s="4">
        <f>([1]!RLowerCRIT(X$5,$Z15,$F$2,$F$3))-1</f>
        <v>12</v>
      </c>
      <c r="Y15" s="4">
        <f>([1]!RLowerCRIT(Y$5,$Z15,$F$2,$F$3))-1</f>
        <v>13</v>
      </c>
      <c r="Z15" s="8">
        <v>13</v>
      </c>
      <c r="AA15" s="66"/>
      <c r="AC15" s="67"/>
      <c r="AD15" s="9">
        <v>11</v>
      </c>
      <c r="AE15" s="7" t="s">
        <v>12</v>
      </c>
      <c r="AF15" s="7" t="s">
        <v>12</v>
      </c>
      <c r="AG15" s="4">
        <f>([1]!RupperCRIT(AG$30,$AD15,$AG$2,$AG$3))+1</f>
        <v>13</v>
      </c>
      <c r="AH15" s="4">
        <f>([1]!RupperCRIT(AH$30,$AD15,$AG$2,$AG$3))+1</f>
        <v>14</v>
      </c>
      <c r="AI15" s="4">
        <f>([1]!RupperCRIT(AI$30,$AD15,$AG$2,$AG$3))+1</f>
        <v>15</v>
      </c>
      <c r="AJ15" s="4">
        <f>([1]!RupperCRIT(AJ$30,$AD15,$AG$2,$AG$3))+1</f>
        <v>16</v>
      </c>
      <c r="AK15" s="4">
        <f>([1]!RupperCRIT(AK$30,$AD15,$AG$2,$AG$3))+1</f>
        <v>17</v>
      </c>
      <c r="AL15" s="4">
        <f>([1]!RupperCRIT(AL$30,$AD15,$AG$2,$AG$3))+1</f>
        <v>17</v>
      </c>
      <c r="AM15" s="4"/>
      <c r="AN15" s="4">
        <f>([1]!RLowerCRIT(AN$5,$BA15,$AG$2,$AG$3))-1</f>
        <v>8</v>
      </c>
      <c r="AO15" s="4">
        <f>([1]!RLowerCRIT(AO$5,$BA15,$AG$2,$AG$3))-1</f>
        <v>9</v>
      </c>
      <c r="AP15" s="4">
        <f>([1]!RLowerCRIT(AP$5,$BA15,$AG$2,$AG$3))-1</f>
        <v>9</v>
      </c>
      <c r="AQ15" s="4">
        <f>([1]!RLowerCRIT(AQ$5,$BA15,$AG$2,$AG$3))-1</f>
        <v>9</v>
      </c>
      <c r="AR15" s="4">
        <f>([1]!RLowerCRIT(AR$5,$BA15,$AG$2,$AG$3))-1</f>
        <v>10</v>
      </c>
      <c r="AS15" s="4">
        <f>([1]!RLowerCRIT(AS$5,$BA15,$AG$2,$AG$3))-1</f>
        <v>10</v>
      </c>
      <c r="AT15" s="4">
        <f>([1]!RLowerCRIT(AT$5,$BA15,$AG$2,$AG$3))-1</f>
        <v>10</v>
      </c>
      <c r="AU15" s="4">
        <f>([1]!RLowerCRIT(AU$5,$BA15,$AG$2,$AG$3))-1</f>
        <v>10</v>
      </c>
      <c r="AV15" s="4">
        <f>([1]!RLowerCRIT(AV$5,$BA15,$AG$2,$AG$3))-1</f>
        <v>11</v>
      </c>
      <c r="AW15" s="4">
        <f>([1]!RLowerCRIT(AW$5,$BA15,$AG$2,$AG$3))-1</f>
        <v>11</v>
      </c>
      <c r="AX15" s="4">
        <f>([1]!RLowerCRIT(AX$5,$BA15,$AG$2,$AG$3))-1</f>
        <v>11</v>
      </c>
      <c r="AY15" s="4">
        <f>([1]!RLowerCRIT(AY$5,$BA15,$AG$2,$AG$3))-1</f>
        <v>11</v>
      </c>
      <c r="AZ15" s="4">
        <f>([1]!RLowerCRIT(AZ$5,$BA15,$AG$2,$AG$3))-1</f>
        <v>12</v>
      </c>
      <c r="BA15" s="8">
        <v>13</v>
      </c>
      <c r="BB15" s="66"/>
    </row>
    <row r="16" spans="2:54" x14ac:dyDescent="0.25">
      <c r="B16" s="67"/>
      <c r="C16" s="9">
        <v>12</v>
      </c>
      <c r="D16" s="7" t="s">
        <v>12</v>
      </c>
      <c r="E16" s="7" t="s">
        <v>12</v>
      </c>
      <c r="F16" s="4">
        <f>([1]!RupperCRIT(F$5,$C16,$F$2,$F$3))+1</f>
        <v>13</v>
      </c>
      <c r="G16" s="4">
        <f>([1]!RupperCRIT(G$5,$C16,$F$2,$F$3))+1</f>
        <v>14</v>
      </c>
      <c r="H16" s="4">
        <f>([1]!RupperCRIT(H$5,$C16,$F$2,$F$3))+1</f>
        <v>15</v>
      </c>
      <c r="I16" s="4">
        <f>([1]!RupperCRIT(I$5,$C16,$F$2,$F$3))+1</f>
        <v>16</v>
      </c>
      <c r="J16" s="4">
        <f>([1]!RupperCRIT(J$5,$C16,$F$2,$F$3))+1</f>
        <v>17</v>
      </c>
      <c r="K16" s="4">
        <f>([1]!RupperCRIT(K$5,$C16,$F$2,$F$3))+1</f>
        <v>17</v>
      </c>
      <c r="L16" s="4">
        <f>([1]!RupperCRIT(L$5,$C16,$F$2,$F$3))+1</f>
        <v>18</v>
      </c>
      <c r="M16" s="4"/>
      <c r="N16" s="4">
        <f>([1]!RLowerCRIT(N$5,$Z16,$F$2,$F$3))-1</f>
        <v>10</v>
      </c>
      <c r="O16" s="4">
        <f>([1]!RLowerCRIT(O$5,$Z16,$F$2,$F$3))-1</f>
        <v>10</v>
      </c>
      <c r="P16" s="4">
        <f>([1]!RLowerCRIT(P$5,$Z16,$F$2,$F$3))-1</f>
        <v>11</v>
      </c>
      <c r="Q16" s="4">
        <f>([1]!RLowerCRIT(Q$5,$Z16,$F$2,$F$3))-1</f>
        <v>11</v>
      </c>
      <c r="R16" s="4">
        <f>([1]!RLowerCRIT(R$5,$Z16,$F$2,$F$3))-1</f>
        <v>11</v>
      </c>
      <c r="S16" s="4">
        <f>([1]!RLowerCRIT(S$5,$Z16,$F$2,$F$3))-1</f>
        <v>12</v>
      </c>
      <c r="T16" s="4">
        <f>([1]!RLowerCRIT(T$5,$Z16,$F$2,$F$3))-1</f>
        <v>12</v>
      </c>
      <c r="U16" s="4">
        <f>([1]!RLowerCRIT(U$5,$Z16,$F$2,$F$3))-1</f>
        <v>12</v>
      </c>
      <c r="V16" s="4">
        <f>([1]!RLowerCRIT(V$5,$Z16,$F$2,$F$3))-1</f>
        <v>12</v>
      </c>
      <c r="W16" s="4">
        <f>([1]!RLowerCRIT(W$5,$Z16,$F$2,$F$3))-1</f>
        <v>13</v>
      </c>
      <c r="X16" s="4">
        <f>([1]!RLowerCRIT(X$5,$Z16,$F$2,$F$3))-1</f>
        <v>13</v>
      </c>
      <c r="Y16" s="4">
        <f>([1]!RLowerCRIT(Y$5,$Z16,$F$2,$F$3))-1</f>
        <v>13</v>
      </c>
      <c r="Z16" s="8">
        <v>14</v>
      </c>
      <c r="AA16" s="66"/>
      <c r="AC16" s="67"/>
      <c r="AD16" s="9">
        <v>12</v>
      </c>
      <c r="AE16" s="7" t="s">
        <v>12</v>
      </c>
      <c r="AF16" s="7" t="s">
        <v>12</v>
      </c>
      <c r="AG16" s="4">
        <f>([1]!RupperCRIT(AG$30,$AD16,$AG$2,$AG$3))+1</f>
        <v>13</v>
      </c>
      <c r="AH16" s="4">
        <f>([1]!RupperCRIT(AH$30,$AD16,$AG$2,$AG$3))+1</f>
        <v>14</v>
      </c>
      <c r="AI16" s="4">
        <f>([1]!RupperCRIT(AI$30,$AD16,$AG$2,$AG$3))+1</f>
        <v>16</v>
      </c>
      <c r="AJ16" s="4">
        <f>([1]!RupperCRIT(AJ$30,$AD16,$AG$2,$AG$3))+1</f>
        <v>16</v>
      </c>
      <c r="AK16" s="4">
        <f>([1]!RupperCRIT(AK$30,$AD16,$AG$2,$AG$3))+1</f>
        <v>17</v>
      </c>
      <c r="AL16" s="4">
        <f>([1]!RupperCRIT(AL$30,$AD16,$AG$2,$AG$3))+1</f>
        <v>18</v>
      </c>
      <c r="AM16" s="4">
        <f>([1]!RupperCRIT(AM$30,$AD16,$AG$2,$AG$3))+1</f>
        <v>19</v>
      </c>
      <c r="AN16" s="4"/>
      <c r="AO16" s="4">
        <f>([1]!RLowerCRIT(AO$5,$BA16,$AG$2,$AG$3))-1</f>
        <v>9</v>
      </c>
      <c r="AP16" s="4">
        <f>([1]!RLowerCRIT(AP$5,$BA16,$AG$2,$AG$3))-1</f>
        <v>9</v>
      </c>
      <c r="AQ16" s="4">
        <f>([1]!RLowerCRIT(AQ$5,$BA16,$AG$2,$AG$3))-1</f>
        <v>10</v>
      </c>
      <c r="AR16" s="4">
        <f>([1]!RLowerCRIT(AR$5,$BA16,$AG$2,$AG$3))-1</f>
        <v>10</v>
      </c>
      <c r="AS16" s="4">
        <f>([1]!RLowerCRIT(AS$5,$BA16,$AG$2,$AG$3))-1</f>
        <v>10</v>
      </c>
      <c r="AT16" s="4">
        <f>([1]!RLowerCRIT(AT$5,$BA16,$AG$2,$AG$3))-1</f>
        <v>11</v>
      </c>
      <c r="AU16" s="4">
        <f>([1]!RLowerCRIT(AU$5,$BA16,$AG$2,$AG$3))-1</f>
        <v>11</v>
      </c>
      <c r="AV16" s="4">
        <f>([1]!RLowerCRIT(AV$5,$BA16,$AG$2,$AG$3))-1</f>
        <v>11</v>
      </c>
      <c r="AW16" s="4">
        <f>([1]!RLowerCRIT(AW$5,$BA16,$AG$2,$AG$3))-1</f>
        <v>12</v>
      </c>
      <c r="AX16" s="4">
        <f>([1]!RLowerCRIT(AX$5,$BA16,$AG$2,$AG$3))-1</f>
        <v>12</v>
      </c>
      <c r="AY16" s="4">
        <f>([1]!RLowerCRIT(AY$5,$BA16,$AG$2,$AG$3))-1</f>
        <v>12</v>
      </c>
      <c r="AZ16" s="4">
        <f>([1]!RLowerCRIT(AZ$5,$BA16,$AG$2,$AG$3))-1</f>
        <v>12</v>
      </c>
      <c r="BA16" s="8">
        <v>14</v>
      </c>
      <c r="BB16" s="66"/>
    </row>
    <row r="17" spans="2:54" x14ac:dyDescent="0.25">
      <c r="B17" s="67"/>
      <c r="C17" s="9">
        <v>13</v>
      </c>
      <c r="D17" s="7" t="s">
        <v>12</v>
      </c>
      <c r="E17" s="7" t="s">
        <v>12</v>
      </c>
      <c r="F17" s="4">
        <f>([1]!RupperCRIT(F$5,$C17,$F$2,$F$3))+1</f>
        <v>13</v>
      </c>
      <c r="G17" s="4">
        <f>([1]!RupperCRIT(G$5,$C17,$F$2,$F$3))+1</f>
        <v>14</v>
      </c>
      <c r="H17" s="4">
        <f>([1]!RupperCRIT(H$5,$C17,$F$2,$F$3))+1</f>
        <v>15</v>
      </c>
      <c r="I17" s="4">
        <f>([1]!RupperCRIT(I$5,$C17,$F$2,$F$3))+1</f>
        <v>16</v>
      </c>
      <c r="J17" s="4">
        <f>([1]!RupperCRIT(J$5,$C17,$F$2,$F$3))+1</f>
        <v>17</v>
      </c>
      <c r="K17" s="4">
        <f>([1]!RupperCRIT(K$5,$C17,$F$2,$F$3))+1</f>
        <v>18</v>
      </c>
      <c r="L17" s="4">
        <f>([1]!RupperCRIT(L$5,$C17,$F$2,$F$3))+1</f>
        <v>18</v>
      </c>
      <c r="M17" s="4">
        <f>([1]!RupperCRIT(M$5,$C17,$F$2,$F$3))+1</f>
        <v>19</v>
      </c>
      <c r="N17" s="4"/>
      <c r="O17" s="4">
        <f>([1]!RLowerCRIT(O$5,$Z17,$F$2,$F$3))-1</f>
        <v>11</v>
      </c>
      <c r="P17" s="4">
        <f>([1]!RLowerCRIT(P$5,$Z17,$F$2,$F$3))-1</f>
        <v>11</v>
      </c>
      <c r="Q17" s="4">
        <f>([1]!RLowerCRIT(Q$5,$Z17,$F$2,$F$3))-1</f>
        <v>11</v>
      </c>
      <c r="R17" s="4">
        <f>([1]!RLowerCRIT(R$5,$Z17,$F$2,$F$3))-1</f>
        <v>12</v>
      </c>
      <c r="S17" s="4">
        <f>([1]!RLowerCRIT(S$5,$Z17,$F$2,$F$3))-1</f>
        <v>12</v>
      </c>
      <c r="T17" s="4">
        <f>([1]!RLowerCRIT(T$5,$Z17,$F$2,$F$3))-1</f>
        <v>12</v>
      </c>
      <c r="U17" s="4">
        <f>([1]!RLowerCRIT(U$5,$Z17,$F$2,$F$3))-1</f>
        <v>13</v>
      </c>
      <c r="V17" s="4">
        <f>([1]!RLowerCRIT(V$5,$Z17,$F$2,$F$3))-1</f>
        <v>13</v>
      </c>
      <c r="W17" s="4">
        <f>([1]!RLowerCRIT(W$5,$Z17,$F$2,$F$3))-1</f>
        <v>13</v>
      </c>
      <c r="X17" s="4">
        <f>([1]!RLowerCRIT(X$5,$Z17,$F$2,$F$3))-1</f>
        <v>14</v>
      </c>
      <c r="Y17" s="4">
        <f>([1]!RLowerCRIT(Y$5,$Z17,$F$2,$F$3))-1</f>
        <v>14</v>
      </c>
      <c r="Z17" s="8">
        <v>15</v>
      </c>
      <c r="AA17" s="66"/>
      <c r="AC17" s="67"/>
      <c r="AD17" s="9">
        <v>13</v>
      </c>
      <c r="AE17" s="7" t="s">
        <v>12</v>
      </c>
      <c r="AF17" s="7" t="s">
        <v>12</v>
      </c>
      <c r="AG17" s="7" t="s">
        <v>12</v>
      </c>
      <c r="AH17" s="4">
        <f>([1]!RupperCRIT(AH$30,$AD17,$AG$2,$AG$3))+1</f>
        <v>15</v>
      </c>
      <c r="AI17" s="4">
        <f>([1]!RupperCRIT(AI$30,$AD17,$AG$2,$AG$3))+1</f>
        <v>16</v>
      </c>
      <c r="AJ17" s="4">
        <f>([1]!RupperCRIT(AJ$30,$AD17,$AG$2,$AG$3))+1</f>
        <v>17</v>
      </c>
      <c r="AK17" s="4">
        <f>([1]!RupperCRIT(AK$30,$AD17,$AG$2,$AG$3))+1</f>
        <v>18</v>
      </c>
      <c r="AL17" s="4">
        <f>([1]!RupperCRIT(AL$30,$AD17,$AG$2,$AG$3))+1</f>
        <v>19</v>
      </c>
      <c r="AM17" s="4">
        <f>([1]!RupperCRIT(AM$30,$AD17,$AG$2,$AG$3))+1</f>
        <v>19</v>
      </c>
      <c r="AN17" s="4">
        <f>([1]!RupperCRIT(AN$30,$AD17,$AG$2,$AG$3))+1</f>
        <v>20</v>
      </c>
      <c r="AO17" s="4"/>
      <c r="AP17" s="4">
        <f>([1]!RLowerCRIT(AP$5,$BA17,$AG$2,$AG$3))-1</f>
        <v>10</v>
      </c>
      <c r="AQ17" s="4">
        <f>([1]!RLowerCRIT(AQ$5,$BA17,$AG$2,$AG$3))-1</f>
        <v>10</v>
      </c>
      <c r="AR17" s="4">
        <f>([1]!RLowerCRIT(AR$5,$BA17,$AG$2,$AG$3))-1</f>
        <v>11</v>
      </c>
      <c r="AS17" s="4">
        <f>([1]!RLowerCRIT(AS$5,$BA17,$AG$2,$AG$3))-1</f>
        <v>11</v>
      </c>
      <c r="AT17" s="4">
        <f>([1]!RLowerCRIT(AT$5,$BA17,$AG$2,$AG$3))-1</f>
        <v>11</v>
      </c>
      <c r="AU17" s="4">
        <f>([1]!RLowerCRIT(AU$5,$BA17,$AG$2,$AG$3))-1</f>
        <v>12</v>
      </c>
      <c r="AV17" s="4">
        <f>([1]!RLowerCRIT(AV$5,$BA17,$AG$2,$AG$3))-1</f>
        <v>12</v>
      </c>
      <c r="AW17" s="4">
        <f>([1]!RLowerCRIT(AW$5,$BA17,$AG$2,$AG$3))-1</f>
        <v>12</v>
      </c>
      <c r="AX17" s="4">
        <f>([1]!RLowerCRIT(AX$5,$BA17,$AG$2,$AG$3))-1</f>
        <v>12</v>
      </c>
      <c r="AY17" s="4">
        <f>([1]!RLowerCRIT(AY$5,$BA17,$AG$2,$AG$3))-1</f>
        <v>13</v>
      </c>
      <c r="AZ17" s="4">
        <f>([1]!RLowerCRIT(AZ$5,$BA17,$AG$2,$AG$3))-1</f>
        <v>13</v>
      </c>
      <c r="BA17" s="8">
        <v>15</v>
      </c>
      <c r="BB17" s="66"/>
    </row>
    <row r="18" spans="2:54" x14ac:dyDescent="0.25">
      <c r="B18" s="67"/>
      <c r="C18" s="9">
        <v>14</v>
      </c>
      <c r="D18" s="7" t="s">
        <v>12</v>
      </c>
      <c r="E18" s="7" t="s">
        <v>12</v>
      </c>
      <c r="F18" s="4">
        <f>([1]!RupperCRIT(F$5,$C18,$F$2,$F$3))+1</f>
        <v>13</v>
      </c>
      <c r="G18" s="4">
        <f>([1]!RupperCRIT(G$5,$C18,$F$2,$F$3))+1</f>
        <v>14</v>
      </c>
      <c r="H18" s="4">
        <f>([1]!RupperCRIT(H$5,$C18,$F$2,$F$3))+1</f>
        <v>16</v>
      </c>
      <c r="I18" s="4">
        <f>([1]!RupperCRIT(I$5,$C18,$F$2,$F$3))+1</f>
        <v>17</v>
      </c>
      <c r="J18" s="4">
        <f>([1]!RupperCRIT(J$5,$C18,$F$2,$F$3))+1</f>
        <v>17</v>
      </c>
      <c r="K18" s="4">
        <f>([1]!RupperCRIT(K$5,$C18,$F$2,$F$3))+1</f>
        <v>18</v>
      </c>
      <c r="L18" s="4">
        <f>([1]!RupperCRIT(L$5,$C18,$F$2,$F$3))+1</f>
        <v>19</v>
      </c>
      <c r="M18" s="4">
        <f>([1]!RupperCRIT(M$5,$C18,$F$2,$F$3))+1</f>
        <v>20</v>
      </c>
      <c r="N18" s="4">
        <f>([1]!RupperCRIT(N$5,$C18,$F$2,$F$3))+1</f>
        <v>20</v>
      </c>
      <c r="O18" s="4"/>
      <c r="P18" s="4">
        <f>([1]!RLowerCRIT(P$5,$Z18,$F$2,$F$3))-1</f>
        <v>11</v>
      </c>
      <c r="Q18" s="4">
        <f>([1]!RLowerCRIT(Q$5,$Z18,$F$2,$F$3))-1</f>
        <v>12</v>
      </c>
      <c r="R18" s="4">
        <f>([1]!RLowerCRIT(R$5,$Z18,$F$2,$F$3))-1</f>
        <v>12</v>
      </c>
      <c r="S18" s="4">
        <f>([1]!RLowerCRIT(S$5,$Z18,$F$2,$F$3))-1</f>
        <v>13</v>
      </c>
      <c r="T18" s="4">
        <f>([1]!RLowerCRIT(T$5,$Z18,$F$2,$F$3))-1</f>
        <v>13</v>
      </c>
      <c r="U18" s="4">
        <f>([1]!RLowerCRIT(U$5,$Z18,$F$2,$F$3))-1</f>
        <v>13</v>
      </c>
      <c r="V18" s="4">
        <f>([1]!RLowerCRIT(V$5,$Z18,$F$2,$F$3))-1</f>
        <v>14</v>
      </c>
      <c r="W18" s="4">
        <f>([1]!RLowerCRIT(W$5,$Z18,$F$2,$F$3))-1</f>
        <v>14</v>
      </c>
      <c r="X18" s="4">
        <f>([1]!RLowerCRIT(X$5,$Z18,$F$2,$F$3))-1</f>
        <v>14</v>
      </c>
      <c r="Y18" s="4">
        <f>([1]!RLowerCRIT(Y$5,$Z18,$F$2,$F$3))-1</f>
        <v>15</v>
      </c>
      <c r="Z18" s="8">
        <v>16</v>
      </c>
      <c r="AA18" s="66"/>
      <c r="AC18" s="67"/>
      <c r="AD18" s="9">
        <v>14</v>
      </c>
      <c r="AE18" s="7" t="s">
        <v>12</v>
      </c>
      <c r="AF18" s="7" t="s">
        <v>12</v>
      </c>
      <c r="AG18" s="7" t="s">
        <v>12</v>
      </c>
      <c r="AH18" s="4">
        <f>([1]!RupperCRIT(AH$30,$AD18,$AG$2,$AG$3))+1</f>
        <v>15</v>
      </c>
      <c r="AI18" s="4">
        <f>([1]!RupperCRIT(AI$30,$AD18,$AG$2,$AG$3))+1</f>
        <v>16</v>
      </c>
      <c r="AJ18" s="4">
        <f>([1]!RupperCRIT(AJ$30,$AD18,$AG$2,$AG$3))+1</f>
        <v>17</v>
      </c>
      <c r="AK18" s="4">
        <f>([1]!RupperCRIT(AK$30,$AD18,$AG$2,$AG$3))+1</f>
        <v>18</v>
      </c>
      <c r="AL18" s="4">
        <f>([1]!RupperCRIT(AL$30,$AD18,$AG$2,$AG$3))+1</f>
        <v>19</v>
      </c>
      <c r="AM18" s="4">
        <f>([1]!RupperCRIT(AM$30,$AD18,$AG$2,$AG$3))+1</f>
        <v>20</v>
      </c>
      <c r="AN18" s="4">
        <f>([1]!RupperCRIT(AN$30,$AD18,$AG$2,$AG$3))+1</f>
        <v>20</v>
      </c>
      <c r="AO18" s="4">
        <f>([1]!RupperCRIT(AO$30,$AD18,$AG$2,$AG$3))+1</f>
        <v>21</v>
      </c>
      <c r="AP18" s="4"/>
      <c r="AQ18" s="4">
        <f>([1]!RLowerCRIT(AQ$5,$BA18,$AG$2,$AG$3))-1</f>
        <v>11</v>
      </c>
      <c r="AR18" s="4">
        <f>([1]!RLowerCRIT(AR$5,$BA18,$AG$2,$AG$3))-1</f>
        <v>11</v>
      </c>
      <c r="AS18" s="4">
        <f>([1]!RLowerCRIT(AS$5,$BA18,$AG$2,$AG$3))-1</f>
        <v>11</v>
      </c>
      <c r="AT18" s="4">
        <f>([1]!RLowerCRIT(AT$5,$BA18,$AG$2,$AG$3))-1</f>
        <v>12</v>
      </c>
      <c r="AU18" s="4">
        <f>([1]!RLowerCRIT(AU$5,$BA18,$AG$2,$AG$3))-1</f>
        <v>12</v>
      </c>
      <c r="AV18" s="4">
        <f>([1]!RLowerCRIT(AV$5,$BA18,$AG$2,$AG$3))-1</f>
        <v>12</v>
      </c>
      <c r="AW18" s="4">
        <f>([1]!RLowerCRIT(AW$5,$BA18,$AG$2,$AG$3))-1</f>
        <v>13</v>
      </c>
      <c r="AX18" s="4">
        <f>([1]!RLowerCRIT(AX$5,$BA18,$AG$2,$AG$3))-1</f>
        <v>13</v>
      </c>
      <c r="AY18" s="4">
        <f>([1]!RLowerCRIT(AY$5,$BA18,$AG$2,$AG$3))-1</f>
        <v>13</v>
      </c>
      <c r="AZ18" s="4">
        <f>([1]!RLowerCRIT(AZ$5,$BA18,$AG$2,$AG$3))-1</f>
        <v>14</v>
      </c>
      <c r="BA18" s="8">
        <v>16</v>
      </c>
      <c r="BB18" s="66"/>
    </row>
    <row r="19" spans="2:54" x14ac:dyDescent="0.25">
      <c r="B19" s="67"/>
      <c r="C19" s="9">
        <v>15</v>
      </c>
      <c r="D19" s="7" t="s">
        <v>12</v>
      </c>
      <c r="E19" s="7" t="s">
        <v>12</v>
      </c>
      <c r="F19" s="7" t="s">
        <v>12</v>
      </c>
      <c r="G19" s="4">
        <f>([1]!RupperCRIT(G$5,$C19,$F$2,$F$3))+1</f>
        <v>15</v>
      </c>
      <c r="H19" s="4">
        <f>([1]!RupperCRIT(H$5,$C19,$F$2,$F$3))+1</f>
        <v>16</v>
      </c>
      <c r="I19" s="4">
        <f>([1]!RupperCRIT(I$5,$C19,$F$2,$F$3))+1</f>
        <v>17</v>
      </c>
      <c r="J19" s="4">
        <f>([1]!RupperCRIT(J$5,$C19,$F$2,$F$3))+1</f>
        <v>18</v>
      </c>
      <c r="K19" s="4">
        <f>([1]!RupperCRIT(K$5,$C19,$F$2,$F$3))+1</f>
        <v>19</v>
      </c>
      <c r="L19" s="4">
        <f>([1]!RupperCRIT(L$5,$C19,$F$2,$F$3))+1</f>
        <v>19</v>
      </c>
      <c r="M19" s="4">
        <f>([1]!RupperCRIT(M$5,$C19,$F$2,$F$3))+1</f>
        <v>20</v>
      </c>
      <c r="N19" s="4">
        <f>([1]!RupperCRIT(N$5,$C19,$F$2,$F$3))+1</f>
        <v>21</v>
      </c>
      <c r="O19" s="4">
        <f>([1]!RupperCRIT(O$5,$C19,$F$2,$F$3))+1</f>
        <v>21</v>
      </c>
      <c r="P19" s="4"/>
      <c r="Q19" s="4">
        <f>([1]!RLowerCRIT(Q$5,$Z19,$F$2,$F$3))-1</f>
        <v>12</v>
      </c>
      <c r="R19" s="4">
        <f>([1]!RLowerCRIT(R$5,$Z19,$F$2,$F$3))-1</f>
        <v>13</v>
      </c>
      <c r="S19" s="4">
        <f>([1]!RLowerCRIT(S$5,$Z19,$F$2,$F$3))-1</f>
        <v>13</v>
      </c>
      <c r="T19" s="4">
        <f>([1]!RLowerCRIT(T$5,$Z19,$F$2,$F$3))-1</f>
        <v>13</v>
      </c>
      <c r="U19" s="4">
        <f>([1]!RLowerCRIT(U$5,$Z19,$F$2,$F$3))-1</f>
        <v>14</v>
      </c>
      <c r="V19" s="4">
        <f>([1]!RLowerCRIT(V$5,$Z19,$F$2,$F$3))-1</f>
        <v>14</v>
      </c>
      <c r="W19" s="4">
        <f>([1]!RLowerCRIT(W$5,$Z19,$F$2,$F$3))-1</f>
        <v>15</v>
      </c>
      <c r="X19" s="4">
        <f>([1]!RLowerCRIT(X$5,$Z19,$F$2,$F$3))-1</f>
        <v>15</v>
      </c>
      <c r="Y19" s="4">
        <f>([1]!RLowerCRIT(Y$5,$Z19,$F$2,$F$3))-1</f>
        <v>15</v>
      </c>
      <c r="Z19" s="8">
        <v>17</v>
      </c>
      <c r="AA19" s="66"/>
      <c r="AC19" s="67"/>
      <c r="AD19" s="9">
        <v>15</v>
      </c>
      <c r="AE19" s="7" t="s">
        <v>12</v>
      </c>
      <c r="AF19" s="7" t="s">
        <v>12</v>
      </c>
      <c r="AG19" s="7" t="s">
        <v>12</v>
      </c>
      <c r="AH19" s="4">
        <f>([1]!RupperCRIT(AH$30,$AD19,$AG$2,$AG$3))+1</f>
        <v>15</v>
      </c>
      <c r="AI19" s="4">
        <f>([1]!RupperCRIT(AI$30,$AD19,$AG$2,$AG$3))+1</f>
        <v>16</v>
      </c>
      <c r="AJ19" s="4">
        <f>([1]!RupperCRIT(AJ$30,$AD19,$AG$2,$AG$3))+1</f>
        <v>18</v>
      </c>
      <c r="AK19" s="4">
        <f>([1]!RupperCRIT(AK$30,$AD19,$AG$2,$AG$3))+1</f>
        <v>18</v>
      </c>
      <c r="AL19" s="4">
        <f>([1]!RupperCRIT(AL$30,$AD19,$AG$2,$AG$3))+1</f>
        <v>19</v>
      </c>
      <c r="AM19" s="4">
        <f>([1]!RupperCRIT(AM$30,$AD19,$AG$2,$AG$3))+1</f>
        <v>20</v>
      </c>
      <c r="AN19" s="4">
        <f>([1]!RupperCRIT(AN$30,$AD19,$AG$2,$AG$3))+1</f>
        <v>21</v>
      </c>
      <c r="AO19" s="4">
        <f>([1]!RupperCRIT(AO$30,$AD19,$AG$2,$AG$3))+1</f>
        <v>22</v>
      </c>
      <c r="AP19" s="4">
        <f>([1]!RupperCRIT(AP$30,$AD19,$AG$2,$AG$3))+1</f>
        <v>22</v>
      </c>
      <c r="AQ19" s="4"/>
      <c r="AR19" s="4">
        <f>([1]!RLowerCRIT(AR$5,$BA19,$AG$2,$AG$3))-1</f>
        <v>11</v>
      </c>
      <c r="AS19" s="4">
        <f>([1]!RLowerCRIT(AS$5,$BA19,$AG$2,$AG$3))-1</f>
        <v>12</v>
      </c>
      <c r="AT19" s="4">
        <f>([1]!RLowerCRIT(AT$5,$BA19,$AG$2,$AG$3))-1</f>
        <v>12</v>
      </c>
      <c r="AU19" s="4">
        <f>([1]!RLowerCRIT(AU$5,$BA19,$AG$2,$AG$3))-1</f>
        <v>13</v>
      </c>
      <c r="AV19" s="4">
        <f>([1]!RLowerCRIT(AV$5,$BA19,$AG$2,$AG$3))-1</f>
        <v>13</v>
      </c>
      <c r="AW19" s="4">
        <f>([1]!RLowerCRIT(AW$5,$BA19,$AG$2,$AG$3))-1</f>
        <v>13</v>
      </c>
      <c r="AX19" s="4">
        <f>([1]!RLowerCRIT(AX$5,$BA19,$AG$2,$AG$3))-1</f>
        <v>14</v>
      </c>
      <c r="AY19" s="4">
        <f>([1]!RLowerCRIT(AY$5,$BA19,$AG$2,$AG$3))-1</f>
        <v>14</v>
      </c>
      <c r="AZ19" s="4">
        <f>([1]!RLowerCRIT(AZ$5,$BA19,$AG$2,$AG$3))-1</f>
        <v>14</v>
      </c>
      <c r="BA19" s="8">
        <v>17</v>
      </c>
      <c r="BB19" s="66"/>
    </row>
    <row r="20" spans="2:54" x14ac:dyDescent="0.25">
      <c r="B20" s="67"/>
      <c r="C20" s="9">
        <v>16</v>
      </c>
      <c r="D20" s="7" t="s">
        <v>12</v>
      </c>
      <c r="E20" s="7" t="s">
        <v>12</v>
      </c>
      <c r="F20" s="7" t="s">
        <v>12</v>
      </c>
      <c r="G20" s="4">
        <f>([1]!RupperCRIT(G$5,$C20,$F$2,$F$3))+1</f>
        <v>15</v>
      </c>
      <c r="H20" s="4">
        <f>([1]!RupperCRIT(H$5,$C20,$F$2,$F$3))+1</f>
        <v>16</v>
      </c>
      <c r="I20" s="4">
        <f>([1]!RupperCRIT(I$5,$C20,$F$2,$F$3))+1</f>
        <v>17</v>
      </c>
      <c r="J20" s="4">
        <f>([1]!RupperCRIT(J$5,$C20,$F$2,$F$3))+1</f>
        <v>18</v>
      </c>
      <c r="K20" s="4">
        <f>([1]!RupperCRIT(K$5,$C20,$F$2,$F$3))+1</f>
        <v>19</v>
      </c>
      <c r="L20" s="4">
        <f>([1]!RupperCRIT(L$5,$C20,$F$2,$F$3))+1</f>
        <v>20</v>
      </c>
      <c r="M20" s="4">
        <f>([1]!RupperCRIT(M$5,$C20,$F$2,$F$3))+1</f>
        <v>21</v>
      </c>
      <c r="N20" s="4">
        <f>([1]!RupperCRIT(N$5,$C20,$F$2,$F$3))+1</f>
        <v>21</v>
      </c>
      <c r="O20" s="4">
        <f>([1]!RupperCRIT(O$5,$C20,$F$2,$F$3))+1</f>
        <v>22</v>
      </c>
      <c r="P20" s="4">
        <f>([1]!RupperCRIT(P$5,$C20,$F$2,$F$3))+1</f>
        <v>23</v>
      </c>
      <c r="Q20" s="4"/>
      <c r="R20" s="4">
        <f>([1]!RLowerCRIT(R$5,$Z20,$F$2,$F$3))-1</f>
        <v>13</v>
      </c>
      <c r="S20" s="4">
        <f>([1]!RLowerCRIT(S$5,$Z20,$F$2,$F$3))-1</f>
        <v>14</v>
      </c>
      <c r="T20" s="4">
        <f>([1]!RLowerCRIT(T$5,$Z20,$F$2,$F$3))-1</f>
        <v>14</v>
      </c>
      <c r="U20" s="4">
        <f>([1]!RLowerCRIT(U$5,$Z20,$F$2,$F$3))-1</f>
        <v>14</v>
      </c>
      <c r="V20" s="4">
        <f>([1]!RLowerCRIT(V$5,$Z20,$F$2,$F$3))-1</f>
        <v>15</v>
      </c>
      <c r="W20" s="4">
        <f>([1]!RLowerCRIT(W$5,$Z20,$F$2,$F$3))-1</f>
        <v>15</v>
      </c>
      <c r="X20" s="4">
        <f>([1]!RLowerCRIT(X$5,$Z20,$F$2,$F$3))-1</f>
        <v>15</v>
      </c>
      <c r="Y20" s="4">
        <f>([1]!RLowerCRIT(Y$5,$Z20,$F$2,$F$3))-1</f>
        <v>16</v>
      </c>
      <c r="Z20" s="8">
        <v>18</v>
      </c>
      <c r="AA20" s="66"/>
      <c r="AC20" s="67"/>
      <c r="AD20" s="9">
        <v>16</v>
      </c>
      <c r="AE20" s="7" t="s">
        <v>12</v>
      </c>
      <c r="AF20" s="7" t="s">
        <v>12</v>
      </c>
      <c r="AG20" s="7" t="s">
        <v>12</v>
      </c>
      <c r="AH20" s="7" t="s">
        <v>12</v>
      </c>
      <c r="AI20" s="4">
        <f>([1]!RupperCRIT(AI$30,$AD20,$AG$2,$AG$3))+1</f>
        <v>17</v>
      </c>
      <c r="AJ20" s="4">
        <f>([1]!RupperCRIT(AJ$30,$AD20,$AG$2,$AG$3))+1</f>
        <v>18</v>
      </c>
      <c r="AK20" s="4">
        <f>([1]!RupperCRIT(AK$30,$AD20,$AG$2,$AG$3))+1</f>
        <v>19</v>
      </c>
      <c r="AL20" s="4">
        <f>([1]!RupperCRIT(AL$30,$AD20,$AG$2,$AG$3))+1</f>
        <v>20</v>
      </c>
      <c r="AM20" s="4">
        <f>([1]!RupperCRIT(AM$30,$AD20,$AG$2,$AG$3))+1</f>
        <v>21</v>
      </c>
      <c r="AN20" s="4">
        <f>([1]!RupperCRIT(AN$30,$AD20,$AG$2,$AG$3))+1</f>
        <v>21</v>
      </c>
      <c r="AO20" s="4">
        <f>([1]!RupperCRIT(AO$30,$AD20,$AG$2,$AG$3))+1</f>
        <v>22</v>
      </c>
      <c r="AP20" s="4">
        <f>([1]!RupperCRIT(AP$30,$AD20,$AG$2,$AG$3))+1</f>
        <v>23</v>
      </c>
      <c r="AQ20" s="4">
        <f>([1]!RupperCRIT(AQ$30,$AD20,$AG$2,$AG$3))+1</f>
        <v>23</v>
      </c>
      <c r="AR20" s="4"/>
      <c r="AS20" s="4">
        <f>([1]!RLowerCRIT(AS$5,$BA20,$AG$2,$AG$3))-1</f>
        <v>12</v>
      </c>
      <c r="AT20" s="4">
        <f>([1]!RLowerCRIT(AT$5,$BA20,$AG$2,$AG$3))-1</f>
        <v>13</v>
      </c>
      <c r="AU20" s="4">
        <f>([1]!RLowerCRIT(AU$5,$BA20,$AG$2,$AG$3))-1</f>
        <v>13</v>
      </c>
      <c r="AV20" s="4">
        <f>([1]!RLowerCRIT(AV$5,$BA20,$AG$2,$AG$3))-1</f>
        <v>13</v>
      </c>
      <c r="AW20" s="4">
        <f>([1]!RLowerCRIT(AW$5,$BA20,$AG$2,$AG$3))-1</f>
        <v>14</v>
      </c>
      <c r="AX20" s="4">
        <f>([1]!RLowerCRIT(AX$5,$BA20,$AG$2,$AG$3))-1</f>
        <v>14</v>
      </c>
      <c r="AY20" s="4">
        <f>([1]!RLowerCRIT(AY$5,$BA20,$AG$2,$AG$3))-1</f>
        <v>14</v>
      </c>
      <c r="AZ20" s="4">
        <f>([1]!RLowerCRIT(AZ$5,$BA20,$AG$2,$AG$3))-1</f>
        <v>15</v>
      </c>
      <c r="BA20" s="8">
        <v>18</v>
      </c>
      <c r="BB20" s="66"/>
    </row>
    <row r="21" spans="2:54" x14ac:dyDescent="0.25">
      <c r="B21" s="67"/>
      <c r="C21" s="9">
        <v>17</v>
      </c>
      <c r="D21" s="7" t="s">
        <v>12</v>
      </c>
      <c r="E21" s="7" t="s">
        <v>12</v>
      </c>
      <c r="F21" s="7" t="s">
        <v>12</v>
      </c>
      <c r="G21" s="4">
        <f>([1]!RupperCRIT(G$5,$C21,$F$2,$F$3))+1</f>
        <v>15</v>
      </c>
      <c r="H21" s="4">
        <f>([1]!RupperCRIT(H$5,$C21,$F$2,$F$3))+1</f>
        <v>16</v>
      </c>
      <c r="I21" s="4">
        <f>([1]!RupperCRIT(I$5,$C21,$F$2,$F$3))+1</f>
        <v>17</v>
      </c>
      <c r="J21" s="4">
        <f>([1]!RupperCRIT(J$5,$C21,$F$2,$F$3))+1</f>
        <v>18</v>
      </c>
      <c r="K21" s="4">
        <f>([1]!RupperCRIT(K$5,$C21,$F$2,$F$3))+1</f>
        <v>19</v>
      </c>
      <c r="L21" s="4">
        <f>([1]!RupperCRIT(L$5,$C21,$F$2,$F$3))+1</f>
        <v>20</v>
      </c>
      <c r="M21" s="4">
        <f>([1]!RupperCRIT(M$5,$C21,$F$2,$F$3))+1</f>
        <v>21</v>
      </c>
      <c r="N21" s="4">
        <f>([1]!RupperCRIT(N$5,$C21,$F$2,$F$3))+1</f>
        <v>22</v>
      </c>
      <c r="O21" s="4">
        <f>([1]!RupperCRIT(O$5,$C21,$F$2,$F$3))+1</f>
        <v>22</v>
      </c>
      <c r="P21" s="4">
        <f>([1]!RupperCRIT(P$5,$C21,$F$2,$F$3))+1</f>
        <v>23</v>
      </c>
      <c r="Q21" s="4">
        <f>([1]!RupperCRIT(Q$5,$C21,$F$2,$F$3))+1</f>
        <v>24</v>
      </c>
      <c r="R21" s="4"/>
      <c r="S21" s="4">
        <f>([1]!RLowerCRIT(S$5,$Z21,$F$2,$F$3))-1</f>
        <v>14</v>
      </c>
      <c r="T21" s="4">
        <f>([1]!RLowerCRIT(T$5,$Z21,$F$2,$F$3))-1</f>
        <v>14</v>
      </c>
      <c r="U21" s="4">
        <f>([1]!RLowerCRIT(U$5,$Z21,$F$2,$F$3))-1</f>
        <v>15</v>
      </c>
      <c r="V21" s="4">
        <f>([1]!RLowerCRIT(V$5,$Z21,$F$2,$F$3))-1</f>
        <v>15</v>
      </c>
      <c r="W21" s="4">
        <f>([1]!RLowerCRIT(W$5,$Z21,$F$2,$F$3))-1</f>
        <v>16</v>
      </c>
      <c r="X21" s="4">
        <f>([1]!RLowerCRIT(X$5,$Z21,$F$2,$F$3))-1</f>
        <v>16</v>
      </c>
      <c r="Y21" s="4">
        <f>([1]!RLowerCRIT(Y$5,$Z21,$F$2,$F$3))-1</f>
        <v>16</v>
      </c>
      <c r="Z21" s="8">
        <v>19</v>
      </c>
      <c r="AA21" s="66"/>
      <c r="AC21" s="67"/>
      <c r="AD21" s="9">
        <v>17</v>
      </c>
      <c r="AE21" s="7" t="s">
        <v>12</v>
      </c>
      <c r="AF21" s="7" t="s">
        <v>12</v>
      </c>
      <c r="AG21" s="7" t="s">
        <v>12</v>
      </c>
      <c r="AH21" s="7" t="s">
        <v>12</v>
      </c>
      <c r="AI21" s="4">
        <f>([1]!RupperCRIT(AI$30,$AD21,$AG$2,$AG$3))+1</f>
        <v>17</v>
      </c>
      <c r="AJ21" s="4">
        <f>([1]!RupperCRIT(AJ$30,$AD21,$AG$2,$AG$3))+1</f>
        <v>18</v>
      </c>
      <c r="AK21" s="4">
        <f>([1]!RupperCRIT(AK$30,$AD21,$AG$2,$AG$3))+1</f>
        <v>19</v>
      </c>
      <c r="AL21" s="4">
        <f>([1]!RupperCRIT(AL$30,$AD21,$AG$2,$AG$3))+1</f>
        <v>20</v>
      </c>
      <c r="AM21" s="4">
        <f>([1]!RupperCRIT(AM$30,$AD21,$AG$2,$AG$3))+1</f>
        <v>21</v>
      </c>
      <c r="AN21" s="4">
        <f>([1]!RupperCRIT(AN$30,$AD21,$AG$2,$AG$3))+1</f>
        <v>22</v>
      </c>
      <c r="AO21" s="4">
        <f>([1]!RupperCRIT(AO$30,$AD21,$AG$2,$AG$3))+1</f>
        <v>23</v>
      </c>
      <c r="AP21" s="4">
        <f>([1]!RupperCRIT(AP$30,$AD21,$AG$2,$AG$3))+1</f>
        <v>23</v>
      </c>
      <c r="AQ21" s="4">
        <f>([1]!RupperCRIT(AQ$30,$AD21,$AG$2,$AG$3))+1</f>
        <v>24</v>
      </c>
      <c r="AR21" s="4">
        <f>([1]!RupperCRIT(AR$30,$AD21,$AG$2,$AG$3))+1</f>
        <v>25</v>
      </c>
      <c r="AS21" s="4"/>
      <c r="AT21" s="4">
        <f>([1]!RLowerCRIT(AT$5,$BA21,$AG$2,$AG$3))-1</f>
        <v>13</v>
      </c>
      <c r="AU21" s="4">
        <f>([1]!RLowerCRIT(AU$5,$BA21,$AG$2,$AG$3))-1</f>
        <v>13</v>
      </c>
      <c r="AV21" s="4">
        <f>([1]!RLowerCRIT(AV$5,$BA21,$AG$2,$AG$3))-1</f>
        <v>14</v>
      </c>
      <c r="AW21" s="4">
        <f>([1]!RLowerCRIT(AW$5,$BA21,$AG$2,$AG$3))-1</f>
        <v>14</v>
      </c>
      <c r="AX21" s="4">
        <f>([1]!RLowerCRIT(AX$5,$BA21,$AG$2,$AG$3))-1</f>
        <v>15</v>
      </c>
      <c r="AY21" s="4">
        <f>([1]!RLowerCRIT(AY$5,$BA21,$AG$2,$AG$3))-1</f>
        <v>15</v>
      </c>
      <c r="AZ21" s="4">
        <f>([1]!RLowerCRIT(AZ$5,$BA21,$AG$2,$AG$3))-1</f>
        <v>15</v>
      </c>
      <c r="BA21" s="8">
        <v>19</v>
      </c>
      <c r="BB21" s="66"/>
    </row>
    <row r="22" spans="2:54" x14ac:dyDescent="0.25">
      <c r="B22" s="67"/>
      <c r="C22" s="9">
        <v>18</v>
      </c>
      <c r="D22" s="7" t="s">
        <v>12</v>
      </c>
      <c r="E22" s="7" t="s">
        <v>12</v>
      </c>
      <c r="F22" s="7" t="s">
        <v>12</v>
      </c>
      <c r="G22" s="4">
        <f>([1]!RupperCRIT(G$5,$C22,$F$2,$F$3))+1</f>
        <v>15</v>
      </c>
      <c r="H22" s="4">
        <f>([1]!RupperCRIT(H$5,$C22,$F$2,$F$3))+1</f>
        <v>16</v>
      </c>
      <c r="I22" s="4">
        <f>([1]!RupperCRIT(I$5,$C22,$F$2,$F$3))+1</f>
        <v>18</v>
      </c>
      <c r="J22" s="4">
        <f>([1]!RupperCRIT(J$5,$C22,$F$2,$F$3))+1</f>
        <v>19</v>
      </c>
      <c r="K22" s="4">
        <f>([1]!RupperCRIT(K$5,$C22,$F$2,$F$3))+1</f>
        <v>20</v>
      </c>
      <c r="L22" s="4">
        <f>([1]!RupperCRIT(L$5,$C22,$F$2,$F$3))+1</f>
        <v>21</v>
      </c>
      <c r="M22" s="4">
        <f>([1]!RupperCRIT(M$5,$C22,$F$2,$F$3))+1</f>
        <v>21</v>
      </c>
      <c r="N22" s="4">
        <f>([1]!RupperCRIT(N$5,$C22,$F$2,$F$3))+1</f>
        <v>22</v>
      </c>
      <c r="O22" s="4">
        <f>([1]!RupperCRIT(O$5,$C22,$F$2,$F$3))+1</f>
        <v>23</v>
      </c>
      <c r="P22" s="4">
        <f>([1]!RupperCRIT(P$5,$C22,$F$2,$F$3))+1</f>
        <v>24</v>
      </c>
      <c r="Q22" s="4">
        <f>([1]!RupperCRIT(Q$5,$C22,$F$2,$F$3))+1</f>
        <v>24</v>
      </c>
      <c r="R22" s="4">
        <f>([1]!RupperCRIT(R$5,$C22,$F$2,$F$3))+1</f>
        <v>25</v>
      </c>
      <c r="S22" s="4"/>
      <c r="T22" s="4">
        <f>([1]!RLowerCRIT(T$5,$Z22,$F$2,$F$3))-1</f>
        <v>15</v>
      </c>
      <c r="U22" s="4">
        <f>([1]!RLowerCRIT(U$5,$Z22,$F$2,$F$3))-1</f>
        <v>15</v>
      </c>
      <c r="V22" s="4">
        <f>([1]!RLowerCRIT(V$5,$Z22,$F$2,$F$3))-1</f>
        <v>16</v>
      </c>
      <c r="W22" s="4">
        <f>([1]!RLowerCRIT(W$5,$Z22,$F$2,$F$3))-1</f>
        <v>16</v>
      </c>
      <c r="X22" s="4">
        <f>([1]!RLowerCRIT(X$5,$Z22,$F$2,$F$3))-1</f>
        <v>16</v>
      </c>
      <c r="Y22" s="4">
        <f>([1]!RLowerCRIT(Y$5,$Z22,$F$2,$F$3))-1</f>
        <v>17</v>
      </c>
      <c r="Z22" s="8">
        <v>20</v>
      </c>
      <c r="AA22" s="66"/>
      <c r="AC22" s="67"/>
      <c r="AD22" s="9">
        <v>18</v>
      </c>
      <c r="AE22" s="7" t="s">
        <v>12</v>
      </c>
      <c r="AF22" s="7" t="s">
        <v>12</v>
      </c>
      <c r="AG22" s="7" t="s">
        <v>12</v>
      </c>
      <c r="AH22" s="7" t="s">
        <v>12</v>
      </c>
      <c r="AI22" s="4">
        <f>([1]!RupperCRIT(AI$30,$AD22,$AG$2,$AG$3))+1</f>
        <v>17</v>
      </c>
      <c r="AJ22" s="4">
        <f>([1]!RupperCRIT(AJ$30,$AD22,$AG$2,$AG$3))+1</f>
        <v>18</v>
      </c>
      <c r="AK22" s="4">
        <f>([1]!RupperCRIT(AK$30,$AD22,$AG$2,$AG$3))+1</f>
        <v>19</v>
      </c>
      <c r="AL22" s="4">
        <f>([1]!RupperCRIT(AL$30,$AD22,$AG$2,$AG$3))+1</f>
        <v>20</v>
      </c>
      <c r="AM22" s="4">
        <f>([1]!RupperCRIT(AM$30,$AD22,$AG$2,$AG$3))+1</f>
        <v>21</v>
      </c>
      <c r="AN22" s="4">
        <f>([1]!RupperCRIT(AN$30,$AD22,$AG$2,$AG$3))+1</f>
        <v>22</v>
      </c>
      <c r="AO22" s="4">
        <f>([1]!RupperCRIT(AO$30,$AD22,$AG$2,$AG$3))+1</f>
        <v>23</v>
      </c>
      <c r="AP22" s="4">
        <f>([1]!RupperCRIT(AP$30,$AD22,$AG$2,$AG$3))+1</f>
        <v>24</v>
      </c>
      <c r="AQ22" s="4">
        <f>([1]!RupperCRIT(AQ$30,$AD22,$AG$2,$AG$3))+1</f>
        <v>25</v>
      </c>
      <c r="AR22" s="4">
        <f>([1]!RupperCRIT(AR$30,$AD22,$AG$2,$AG$3))+1</f>
        <v>25</v>
      </c>
      <c r="AS22" s="4">
        <f>([1]!RupperCRIT(AS$30,$AD22,$AG$2,$AG$3))+1</f>
        <v>26</v>
      </c>
      <c r="AT22" s="4"/>
      <c r="AU22" s="4">
        <f>([1]!RLowerCRIT(AU$5,$BA22,$AG$2,$AG$3))-1</f>
        <v>14</v>
      </c>
      <c r="AV22" s="4">
        <f>([1]!RLowerCRIT(AV$5,$BA22,$AG$2,$AG$3))-1</f>
        <v>14</v>
      </c>
      <c r="AW22" s="4">
        <f>([1]!RLowerCRIT(AW$5,$BA22,$AG$2,$AG$3))-1</f>
        <v>15</v>
      </c>
      <c r="AX22" s="4">
        <f>([1]!RLowerCRIT(AX$5,$BA22,$AG$2,$AG$3))-1</f>
        <v>15</v>
      </c>
      <c r="AY22" s="4">
        <f>([1]!RLowerCRIT(AY$5,$BA22,$AG$2,$AG$3))-1</f>
        <v>15</v>
      </c>
      <c r="AZ22" s="4">
        <f>([1]!RLowerCRIT(AZ$5,$BA22,$AG$2,$AG$3))-1</f>
        <v>16</v>
      </c>
      <c r="BA22" s="8">
        <v>20</v>
      </c>
      <c r="BB22" s="66"/>
    </row>
    <row r="23" spans="2:54" x14ac:dyDescent="0.25">
      <c r="B23" s="67"/>
      <c r="C23" s="9">
        <v>19</v>
      </c>
      <c r="D23" s="7" t="s">
        <v>12</v>
      </c>
      <c r="E23" s="7" t="s">
        <v>12</v>
      </c>
      <c r="F23" s="7" t="s">
        <v>12</v>
      </c>
      <c r="G23" s="4">
        <f>([1]!RupperCRIT(G$5,$C23,$F$2,$F$3))+1</f>
        <v>15</v>
      </c>
      <c r="H23" s="4">
        <f>([1]!RupperCRIT(H$5,$C23,$F$2,$F$3))+1</f>
        <v>16</v>
      </c>
      <c r="I23" s="4">
        <f>([1]!RupperCRIT(I$5,$C23,$F$2,$F$3))+1</f>
        <v>18</v>
      </c>
      <c r="J23" s="4">
        <f>([1]!RupperCRIT(J$5,$C23,$F$2,$F$3))+1</f>
        <v>19</v>
      </c>
      <c r="K23" s="4">
        <f>([1]!RupperCRIT(K$5,$C23,$F$2,$F$3))+1</f>
        <v>20</v>
      </c>
      <c r="L23" s="4">
        <f>([1]!RupperCRIT(L$5,$C23,$F$2,$F$3))+1</f>
        <v>21</v>
      </c>
      <c r="M23" s="4">
        <f>([1]!RupperCRIT(M$5,$C23,$F$2,$F$3))+1</f>
        <v>22</v>
      </c>
      <c r="N23" s="4">
        <f>([1]!RupperCRIT(N$5,$C23,$F$2,$F$3))+1</f>
        <v>23</v>
      </c>
      <c r="O23" s="4">
        <f>([1]!RupperCRIT(O$5,$C23,$F$2,$F$3))+1</f>
        <v>23</v>
      </c>
      <c r="P23" s="4">
        <f>([1]!RupperCRIT(P$5,$C23,$F$2,$F$3))+1</f>
        <v>24</v>
      </c>
      <c r="Q23" s="4">
        <f>([1]!RupperCRIT(Q$5,$C23,$F$2,$F$3))+1</f>
        <v>25</v>
      </c>
      <c r="R23" s="4">
        <f>([1]!RupperCRIT(R$5,$C23,$F$2,$F$3))+1</f>
        <v>25</v>
      </c>
      <c r="S23" s="4">
        <f>([1]!RupperCRIT(S$5,$C23,$F$2,$F$3))+1</f>
        <v>26</v>
      </c>
      <c r="T23" s="4"/>
      <c r="U23" s="4">
        <f>([1]!RLowerCRIT(U$5,$Z23,$F$2,$F$3))-1</f>
        <v>16</v>
      </c>
      <c r="V23" s="4">
        <f>([1]!RLowerCRIT(V$5,$Z23,$F$2,$F$3))-1</f>
        <v>16</v>
      </c>
      <c r="W23" s="4">
        <f>([1]!RLowerCRIT(W$5,$Z23,$F$2,$F$3))-1</f>
        <v>17</v>
      </c>
      <c r="X23" s="4">
        <f>([1]!RLowerCRIT(X$5,$Z23,$F$2,$F$3))-1</f>
        <v>17</v>
      </c>
      <c r="Y23" s="4">
        <f>([1]!RLowerCRIT(Y$5,$Z23,$F$2,$F$3))-1</f>
        <v>17</v>
      </c>
      <c r="Z23" s="8">
        <v>21</v>
      </c>
      <c r="AA23" s="66"/>
      <c r="AC23" s="67"/>
      <c r="AD23" s="9">
        <v>19</v>
      </c>
      <c r="AE23" s="7" t="s">
        <v>12</v>
      </c>
      <c r="AF23" s="7" t="s">
        <v>12</v>
      </c>
      <c r="AG23" s="7" t="s">
        <v>12</v>
      </c>
      <c r="AH23" s="7" t="s">
        <v>12</v>
      </c>
      <c r="AI23" s="4">
        <f>([1]!RupperCRIT(AI$30,$AD23,$AG$2,$AG$3))+1</f>
        <v>17</v>
      </c>
      <c r="AJ23" s="4">
        <f>([1]!RupperCRIT(AJ$30,$AD23,$AG$2,$AG$3))+1</f>
        <v>18</v>
      </c>
      <c r="AK23" s="4">
        <f>([1]!RupperCRIT(AK$30,$AD23,$AG$2,$AG$3))+1</f>
        <v>20</v>
      </c>
      <c r="AL23" s="4">
        <f>([1]!RupperCRIT(AL$30,$AD23,$AG$2,$AG$3))+1</f>
        <v>21</v>
      </c>
      <c r="AM23" s="4">
        <f>([1]!RupperCRIT(AM$30,$AD23,$AG$2,$AG$3))+1</f>
        <v>22</v>
      </c>
      <c r="AN23" s="4">
        <f>([1]!RupperCRIT(AN$30,$AD23,$AG$2,$AG$3))+1</f>
        <v>23</v>
      </c>
      <c r="AO23" s="4">
        <f>([1]!RupperCRIT(AO$30,$AD23,$AG$2,$AG$3))+1</f>
        <v>23</v>
      </c>
      <c r="AP23" s="4">
        <f>([1]!RupperCRIT(AP$30,$AD23,$AG$2,$AG$3))+1</f>
        <v>24</v>
      </c>
      <c r="AQ23" s="4">
        <f>([1]!RupperCRIT(AQ$30,$AD23,$AG$2,$AG$3))+1</f>
        <v>25</v>
      </c>
      <c r="AR23" s="4">
        <f>([1]!RupperCRIT(AR$30,$AD23,$AG$2,$AG$3))+1</f>
        <v>26</v>
      </c>
      <c r="AS23" s="4">
        <f>([1]!RupperCRIT(AS$30,$AD23,$AG$2,$AG$3))+1</f>
        <v>26</v>
      </c>
      <c r="AT23" s="4">
        <f>([1]!RupperCRIT(AT$30,$AD23,$AG$2,$AG$3))+1</f>
        <v>27</v>
      </c>
      <c r="AU23" s="4"/>
      <c r="AV23" s="4">
        <f>([1]!RLowerCRIT(AV$5,$BA23,$AG$2,$AG$3))-1</f>
        <v>15</v>
      </c>
      <c r="AW23" s="4">
        <f>([1]!RLowerCRIT(AW$5,$BA23,$AG$2,$AG$3))-1</f>
        <v>15</v>
      </c>
      <c r="AX23" s="4">
        <f>([1]!RLowerCRIT(AX$5,$BA23,$AG$2,$AG$3))-1</f>
        <v>16</v>
      </c>
      <c r="AY23" s="4">
        <f>([1]!RLowerCRIT(AY$5,$BA23,$AG$2,$AG$3))-1</f>
        <v>16</v>
      </c>
      <c r="AZ23" s="4">
        <f>([1]!RLowerCRIT(AZ$5,$BA23,$AG$2,$AG$3))-1</f>
        <v>16</v>
      </c>
      <c r="BA23" s="8">
        <v>21</v>
      </c>
      <c r="BB23" s="66"/>
    </row>
    <row r="24" spans="2:54" x14ac:dyDescent="0.25">
      <c r="B24" s="67"/>
      <c r="C24" s="9">
        <v>20</v>
      </c>
      <c r="D24" s="7" t="s">
        <v>12</v>
      </c>
      <c r="E24" s="7" t="s">
        <v>12</v>
      </c>
      <c r="F24" s="7" t="s">
        <v>12</v>
      </c>
      <c r="G24" s="7" t="s">
        <v>12</v>
      </c>
      <c r="H24" s="4">
        <f>([1]!RupperCRIT(H$5,$C24,$F$2,$F$3))+1</f>
        <v>17</v>
      </c>
      <c r="I24" s="4">
        <f>([1]!RupperCRIT(I$5,$C24,$F$2,$F$3))+1</f>
        <v>18</v>
      </c>
      <c r="J24" s="4">
        <f>([1]!RupperCRIT(J$5,$C24,$F$2,$F$3))+1</f>
        <v>19</v>
      </c>
      <c r="K24" s="4">
        <f>([1]!RupperCRIT(K$5,$C24,$F$2,$F$3))+1</f>
        <v>20</v>
      </c>
      <c r="L24" s="4">
        <f>([1]!RupperCRIT(L$5,$C24,$F$2,$F$3))+1</f>
        <v>21</v>
      </c>
      <c r="M24" s="4">
        <f>([1]!RupperCRIT(M$5,$C24,$F$2,$F$3))+1</f>
        <v>22</v>
      </c>
      <c r="N24" s="4">
        <f>([1]!RupperCRIT(N$5,$C24,$F$2,$F$3))+1</f>
        <v>23</v>
      </c>
      <c r="O24" s="4">
        <f>([1]!RupperCRIT(O$5,$C24,$F$2,$F$3))+1</f>
        <v>24</v>
      </c>
      <c r="P24" s="4">
        <f>([1]!RupperCRIT(P$5,$C24,$F$2,$F$3))+1</f>
        <v>25</v>
      </c>
      <c r="Q24" s="4">
        <f>([1]!RupperCRIT(Q$5,$C24,$F$2,$F$3))+1</f>
        <v>25</v>
      </c>
      <c r="R24" s="4">
        <f>([1]!RupperCRIT(R$5,$C24,$F$2,$F$3))+1</f>
        <v>26</v>
      </c>
      <c r="S24" s="4">
        <f>([1]!RupperCRIT(S$5,$C24,$F$2,$F$3))+1</f>
        <v>27</v>
      </c>
      <c r="T24" s="4">
        <f>([1]!RupperCRIT(T$5,$C24,$F$2,$F$3))+1</f>
        <v>27</v>
      </c>
      <c r="U24" s="4"/>
      <c r="V24" s="4">
        <f>([1]!RLowerCRIT(V$5,$Z24,$F$2,$F$3))-1</f>
        <v>17</v>
      </c>
      <c r="W24" s="4">
        <f>([1]!RLowerCRIT(W$5,$Z24,$F$2,$F$3))-1</f>
        <v>17</v>
      </c>
      <c r="X24" s="4">
        <f>([1]!RLowerCRIT(X$5,$Z24,$F$2,$F$3))-1</f>
        <v>17</v>
      </c>
      <c r="Y24" s="4">
        <f>([1]!RLowerCRIT(Y$5,$Z24,$F$2,$F$3))-1</f>
        <v>18</v>
      </c>
      <c r="Z24" s="8">
        <v>22</v>
      </c>
      <c r="AA24" s="66"/>
      <c r="AC24" s="67"/>
      <c r="AD24" s="9">
        <v>20</v>
      </c>
      <c r="AE24" s="7" t="s">
        <v>12</v>
      </c>
      <c r="AF24" s="7" t="s">
        <v>12</v>
      </c>
      <c r="AG24" s="7" t="s">
        <v>12</v>
      </c>
      <c r="AH24" s="7" t="s">
        <v>12</v>
      </c>
      <c r="AI24" s="4">
        <f>([1]!RupperCRIT(AI$30,$AD24,$AG$2,$AG$3))+1</f>
        <v>17</v>
      </c>
      <c r="AJ24" s="4">
        <f>([1]!RupperCRIT(AJ$30,$AD24,$AG$2,$AG$3))+1</f>
        <v>18</v>
      </c>
      <c r="AK24" s="4">
        <f>([1]!RupperCRIT(AK$30,$AD24,$AG$2,$AG$3))+1</f>
        <v>20</v>
      </c>
      <c r="AL24" s="4">
        <f>([1]!RupperCRIT(AL$30,$AD24,$AG$2,$AG$3))+1</f>
        <v>21</v>
      </c>
      <c r="AM24" s="4">
        <f>([1]!RupperCRIT(AM$30,$AD24,$AG$2,$AG$3))+1</f>
        <v>22</v>
      </c>
      <c r="AN24" s="4">
        <f>([1]!RupperCRIT(AN$30,$AD24,$AG$2,$AG$3))+1</f>
        <v>23</v>
      </c>
      <c r="AO24" s="4">
        <f>([1]!RupperCRIT(AO$30,$AD24,$AG$2,$AG$3))+1</f>
        <v>24</v>
      </c>
      <c r="AP24" s="4">
        <f>([1]!RupperCRIT(AP$30,$AD24,$AG$2,$AG$3))+1</f>
        <v>25</v>
      </c>
      <c r="AQ24" s="4">
        <f>([1]!RupperCRIT(AQ$30,$AD24,$AG$2,$AG$3))+1</f>
        <v>25</v>
      </c>
      <c r="AR24" s="4">
        <f>([1]!RupperCRIT(AR$30,$AD24,$AG$2,$AG$3))+1</f>
        <v>26</v>
      </c>
      <c r="AS24" s="4">
        <f>([1]!RupperCRIT(AS$30,$AD24,$AG$2,$AG$3))+1</f>
        <v>27</v>
      </c>
      <c r="AT24" s="4">
        <f>([1]!RupperCRIT(AT$30,$AD24,$AG$2,$AG$3))+1</f>
        <v>27</v>
      </c>
      <c r="AU24" s="4">
        <f>([1]!RupperCRIT(AU$30,$AD24,$AG$2,$AG$3))+1</f>
        <v>28</v>
      </c>
      <c r="AV24" s="4"/>
      <c r="AW24" s="4">
        <f>([1]!RLowerCRIT(AW$5,$BA24,$AG$2,$AG$3))-1</f>
        <v>16</v>
      </c>
      <c r="AX24" s="4">
        <f>([1]!RLowerCRIT(AX$5,$BA24,$AG$2,$AG$3))-1</f>
        <v>16</v>
      </c>
      <c r="AY24" s="4">
        <f>([1]!RLowerCRIT(AY$5,$BA24,$AG$2,$AG$3))-1</f>
        <v>16</v>
      </c>
      <c r="AZ24" s="4">
        <f>([1]!RLowerCRIT(AZ$5,$BA24,$AG$2,$AG$3))-1</f>
        <v>17</v>
      </c>
      <c r="BA24" s="8">
        <v>22</v>
      </c>
      <c r="BB24" s="66"/>
    </row>
    <row r="25" spans="2:54" x14ac:dyDescent="0.25">
      <c r="B25" s="67"/>
      <c r="C25" s="9">
        <v>21</v>
      </c>
      <c r="D25" s="7" t="s">
        <v>12</v>
      </c>
      <c r="E25" s="7" t="s">
        <v>12</v>
      </c>
      <c r="F25" s="7" t="s">
        <v>12</v>
      </c>
      <c r="G25" s="7" t="s">
        <v>12</v>
      </c>
      <c r="H25" s="4">
        <f>([1]!RupperCRIT(H$5,$C25,$F$2,$F$3))+1</f>
        <v>17</v>
      </c>
      <c r="I25" s="4">
        <f>([1]!RupperCRIT(I$5,$C25,$F$2,$F$3))+1</f>
        <v>18</v>
      </c>
      <c r="J25" s="4">
        <f>([1]!RupperCRIT(J$5,$C25,$F$2,$F$3))+1</f>
        <v>19</v>
      </c>
      <c r="K25" s="4">
        <f>([1]!RupperCRIT(K$5,$C25,$F$2,$F$3))+1</f>
        <v>20</v>
      </c>
      <c r="L25" s="4">
        <f>([1]!RupperCRIT(L$5,$C25,$F$2,$F$3))+1</f>
        <v>22</v>
      </c>
      <c r="M25" s="4">
        <f>([1]!RupperCRIT(M$5,$C25,$F$2,$F$3))+1</f>
        <v>22</v>
      </c>
      <c r="N25" s="4">
        <f>([1]!RupperCRIT(N$5,$C25,$F$2,$F$3))+1</f>
        <v>23</v>
      </c>
      <c r="O25" s="4">
        <f>([1]!RupperCRIT(O$5,$C25,$F$2,$F$3))+1</f>
        <v>24</v>
      </c>
      <c r="P25" s="4">
        <f>([1]!RupperCRIT(P$5,$C25,$F$2,$F$3))+1</f>
        <v>25</v>
      </c>
      <c r="Q25" s="4">
        <f>([1]!RupperCRIT(Q$5,$C25,$F$2,$F$3))+1</f>
        <v>26</v>
      </c>
      <c r="R25" s="4">
        <f>([1]!RupperCRIT(R$5,$C25,$F$2,$F$3))+1</f>
        <v>26</v>
      </c>
      <c r="S25" s="4">
        <f>([1]!RupperCRIT(S$5,$C25,$F$2,$F$3))+1</f>
        <v>27</v>
      </c>
      <c r="T25" s="4">
        <f>([1]!RupperCRIT(T$5,$C25,$F$2,$F$3))+1</f>
        <v>28</v>
      </c>
      <c r="U25" s="4">
        <f>([1]!RupperCRIT(U$5,$C25,$F$2,$F$3))+1</f>
        <v>28</v>
      </c>
      <c r="V25" s="4"/>
      <c r="W25" s="4">
        <f>([1]!RLowerCRIT(W$5,$Z25,$F$2,$F$3))-1</f>
        <v>17</v>
      </c>
      <c r="X25" s="4">
        <f>([1]!RLowerCRIT(X$5,$Z25,$F$2,$F$3))-1</f>
        <v>18</v>
      </c>
      <c r="Y25" s="4">
        <f>([1]!RLowerCRIT(Y$5,$Z25,$F$2,$F$3))-1</f>
        <v>18</v>
      </c>
      <c r="Z25" s="8">
        <v>23</v>
      </c>
      <c r="AA25" s="66"/>
      <c r="AC25" s="67"/>
      <c r="AD25" s="9">
        <v>21</v>
      </c>
      <c r="AE25" s="7" t="s">
        <v>12</v>
      </c>
      <c r="AF25" s="7" t="s">
        <v>12</v>
      </c>
      <c r="AG25" s="7" t="s">
        <v>12</v>
      </c>
      <c r="AH25" s="7" t="s">
        <v>12</v>
      </c>
      <c r="AI25" s="7" t="s">
        <v>12</v>
      </c>
      <c r="AJ25" s="4">
        <f>([1]!RupperCRIT(AJ$30,$AD25,$AG$2,$AG$3))+1</f>
        <v>19</v>
      </c>
      <c r="AK25" s="4">
        <f>([1]!RupperCRIT(AK$30,$AD25,$AG$2,$AG$3))+1</f>
        <v>20</v>
      </c>
      <c r="AL25" s="4">
        <f>([1]!RupperCRIT(AL$30,$AD25,$AG$2,$AG$3))+1</f>
        <v>21</v>
      </c>
      <c r="AM25" s="4">
        <f>([1]!RupperCRIT(AM$30,$AD25,$AG$2,$AG$3))+1</f>
        <v>22</v>
      </c>
      <c r="AN25" s="4">
        <f>([1]!RupperCRIT(AN$30,$AD25,$AG$2,$AG$3))+1</f>
        <v>23</v>
      </c>
      <c r="AO25" s="4">
        <f>([1]!RupperCRIT(AO$30,$AD25,$AG$2,$AG$3))+1</f>
        <v>24</v>
      </c>
      <c r="AP25" s="4">
        <f>([1]!RupperCRIT(AP$30,$AD25,$AG$2,$AG$3))+1</f>
        <v>25</v>
      </c>
      <c r="AQ25" s="4">
        <f>([1]!RupperCRIT(AQ$30,$AD25,$AG$2,$AG$3))+1</f>
        <v>26</v>
      </c>
      <c r="AR25" s="4">
        <f>([1]!RupperCRIT(AR$30,$AD25,$AG$2,$AG$3))+1</f>
        <v>27</v>
      </c>
      <c r="AS25" s="4">
        <f>([1]!RupperCRIT(AS$30,$AD25,$AG$2,$AG$3))+1</f>
        <v>27</v>
      </c>
      <c r="AT25" s="4">
        <f>([1]!RupperCRIT(AT$30,$AD25,$AG$2,$AG$3))+1</f>
        <v>28</v>
      </c>
      <c r="AU25" s="4">
        <f>([1]!RupperCRIT(AU$30,$AD25,$AG$2,$AG$3))+1</f>
        <v>29</v>
      </c>
      <c r="AV25" s="4">
        <f>([1]!RupperCRIT(AV$30,$AD25,$AG$2,$AG$3))+1</f>
        <v>29</v>
      </c>
      <c r="AW25" s="4"/>
      <c r="AX25" s="4">
        <f>([1]!RLowerCRIT(AX$5,$BA25,$AG$2,$AG$3))-1</f>
        <v>16</v>
      </c>
      <c r="AY25" s="4">
        <f>([1]!RLowerCRIT(AY$5,$BA25,$AG$2,$AG$3))-1</f>
        <v>17</v>
      </c>
      <c r="AZ25" s="4">
        <f>([1]!RLowerCRIT(AZ$5,$BA25,$AG$2,$AG$3))-1</f>
        <v>17</v>
      </c>
      <c r="BA25" s="8">
        <v>23</v>
      </c>
      <c r="BB25" s="66"/>
    </row>
    <row r="26" spans="2:54" x14ac:dyDescent="0.25">
      <c r="B26" s="67"/>
      <c r="C26" s="9">
        <v>22</v>
      </c>
      <c r="D26" s="7" t="s">
        <v>12</v>
      </c>
      <c r="E26" s="7" t="s">
        <v>12</v>
      </c>
      <c r="F26" s="7" t="s">
        <v>12</v>
      </c>
      <c r="G26" s="7" t="s">
        <v>12</v>
      </c>
      <c r="H26" s="4">
        <f>([1]!RupperCRIT(H$5,$C26,$F$2,$F$3))+1</f>
        <v>17</v>
      </c>
      <c r="I26" s="4">
        <f>([1]!RupperCRIT(I$5,$C26,$F$2,$F$3))+1</f>
        <v>18</v>
      </c>
      <c r="J26" s="4">
        <f>([1]!RupperCRIT(J$5,$C26,$F$2,$F$3))+1</f>
        <v>20</v>
      </c>
      <c r="K26" s="4">
        <f>([1]!RupperCRIT(K$5,$C26,$F$2,$F$3))+1</f>
        <v>21</v>
      </c>
      <c r="L26" s="4">
        <f>([1]!RupperCRIT(L$5,$C26,$F$2,$F$3))+1</f>
        <v>22</v>
      </c>
      <c r="M26" s="4">
        <f>([1]!RupperCRIT(M$5,$C26,$F$2,$F$3))+1</f>
        <v>23</v>
      </c>
      <c r="N26" s="4">
        <f>([1]!RupperCRIT(N$5,$C26,$F$2,$F$3))+1</f>
        <v>24</v>
      </c>
      <c r="O26" s="4">
        <f>([1]!RupperCRIT(O$5,$C26,$F$2,$F$3))+1</f>
        <v>25</v>
      </c>
      <c r="P26" s="4">
        <f>([1]!RupperCRIT(P$5,$C26,$F$2,$F$3))+1</f>
        <v>25</v>
      </c>
      <c r="Q26" s="4">
        <f>([1]!RupperCRIT(Q$5,$C26,$F$2,$F$3))+1</f>
        <v>26</v>
      </c>
      <c r="R26" s="4">
        <f>([1]!RupperCRIT(R$5,$C26,$F$2,$F$3))+1</f>
        <v>27</v>
      </c>
      <c r="S26" s="4">
        <f>([1]!RupperCRIT(S$5,$C26,$F$2,$F$3))+1</f>
        <v>28</v>
      </c>
      <c r="T26" s="4">
        <f>([1]!RupperCRIT(T$5,$C26,$F$2,$F$3))+1</f>
        <v>28</v>
      </c>
      <c r="U26" s="4">
        <f>([1]!RupperCRIT(U$5,$C26,$F$2,$F$3))+1</f>
        <v>29</v>
      </c>
      <c r="V26" s="4">
        <f>([1]!RupperCRIT(V$5,$C26,$F$2,$F$3))+1</f>
        <v>29</v>
      </c>
      <c r="W26" s="4"/>
      <c r="X26" s="4">
        <f>([1]!RLowerCRIT(X$5,$Z26,$F$2,$F$3))-1</f>
        <v>18</v>
      </c>
      <c r="Y26" s="4">
        <f>([1]!RLowerCRIT(Y$5,$Z26,$F$2,$F$3))-1</f>
        <v>19</v>
      </c>
      <c r="Z26" s="8">
        <v>24</v>
      </c>
      <c r="AA26" s="66"/>
      <c r="AC26" s="67"/>
      <c r="AD26" s="9">
        <v>22</v>
      </c>
      <c r="AE26" s="7" t="s">
        <v>12</v>
      </c>
      <c r="AF26" s="7" t="s">
        <v>12</v>
      </c>
      <c r="AG26" s="7" t="s">
        <v>12</v>
      </c>
      <c r="AH26" s="7" t="s">
        <v>12</v>
      </c>
      <c r="AI26" s="7" t="s">
        <v>12</v>
      </c>
      <c r="AJ26" s="4">
        <f>([1]!RupperCRIT(AJ$30,$AD26,$AG$2,$AG$3))+1</f>
        <v>19</v>
      </c>
      <c r="AK26" s="4">
        <f>([1]!RupperCRIT(AK$30,$AD26,$AG$2,$AG$3))+1</f>
        <v>20</v>
      </c>
      <c r="AL26" s="4">
        <f>([1]!RupperCRIT(AL$30,$AD26,$AG$2,$AG$3))+1</f>
        <v>22</v>
      </c>
      <c r="AM26" s="4">
        <f>([1]!RupperCRIT(AM$30,$AD26,$AG$2,$AG$3))+1</f>
        <v>22</v>
      </c>
      <c r="AN26" s="4">
        <f>([1]!RupperCRIT(AN$30,$AD26,$AG$2,$AG$3))+1</f>
        <v>24</v>
      </c>
      <c r="AO26" s="4">
        <f>([1]!RupperCRIT(AO$30,$AD26,$AG$2,$AG$3))+1</f>
        <v>24</v>
      </c>
      <c r="AP26" s="4">
        <f>([1]!RupperCRIT(AP$30,$AD26,$AG$2,$AG$3))+1</f>
        <v>25</v>
      </c>
      <c r="AQ26" s="4">
        <f>([1]!RupperCRIT(AQ$30,$AD26,$AG$2,$AG$3))+1</f>
        <v>26</v>
      </c>
      <c r="AR26" s="4">
        <f>([1]!RupperCRIT(AR$30,$AD26,$AG$2,$AG$3))+1</f>
        <v>27</v>
      </c>
      <c r="AS26" s="4">
        <f>([1]!RupperCRIT(AS$30,$AD26,$AG$2,$AG$3))+1</f>
        <v>28</v>
      </c>
      <c r="AT26" s="4">
        <f>([1]!RupperCRIT(AT$30,$AD26,$AG$2,$AG$3))+1</f>
        <v>29</v>
      </c>
      <c r="AU26" s="4">
        <f>([1]!RupperCRIT(AU$30,$AD26,$AG$2,$AG$3))+1</f>
        <v>29</v>
      </c>
      <c r="AV26" s="4">
        <f>([1]!RupperCRIT(AV$30,$AD26,$AG$2,$AG$3))+1</f>
        <v>30</v>
      </c>
      <c r="AW26" s="4">
        <f>([1]!RupperCRIT(AW$30,$AD26,$AG$2,$AG$3))+1</f>
        <v>30</v>
      </c>
      <c r="AX26" s="4"/>
      <c r="AY26" s="4">
        <f>([1]!RLowerCRIT(AY$5,$BA26,$AG$2,$AG$3))-1</f>
        <v>17</v>
      </c>
      <c r="AZ26" s="4">
        <f>([1]!RLowerCRIT(AZ$5,$BA26,$AG$2,$AG$3))-1</f>
        <v>18</v>
      </c>
      <c r="BA26" s="8">
        <v>24</v>
      </c>
      <c r="BB26" s="66"/>
    </row>
    <row r="27" spans="2:54" x14ac:dyDescent="0.25">
      <c r="B27" s="67"/>
      <c r="C27" s="9">
        <v>23</v>
      </c>
      <c r="D27" s="7" t="s">
        <v>12</v>
      </c>
      <c r="E27" s="7" t="s">
        <v>12</v>
      </c>
      <c r="F27" s="7" t="s">
        <v>12</v>
      </c>
      <c r="G27" s="7" t="s">
        <v>12</v>
      </c>
      <c r="H27" s="4">
        <f>([1]!RupperCRIT(H$5,$C27,$F$2,$F$3))+1</f>
        <v>17</v>
      </c>
      <c r="I27" s="4">
        <f>([1]!RupperCRIT(I$5,$C27,$F$2,$F$3))+1</f>
        <v>18</v>
      </c>
      <c r="J27" s="4">
        <f>([1]!RupperCRIT(J$5,$C27,$F$2,$F$3))+1</f>
        <v>20</v>
      </c>
      <c r="K27" s="4">
        <f>([1]!RupperCRIT(K$5,$C27,$F$2,$F$3))+1</f>
        <v>21</v>
      </c>
      <c r="L27" s="4">
        <f>([1]!RupperCRIT(L$5,$C27,$F$2,$F$3))+1</f>
        <v>22</v>
      </c>
      <c r="M27" s="4">
        <f>([1]!RupperCRIT(M$5,$C27,$F$2,$F$3))+1</f>
        <v>23</v>
      </c>
      <c r="N27" s="4">
        <f>([1]!RupperCRIT(N$5,$C27,$F$2,$F$3))+1</f>
        <v>24</v>
      </c>
      <c r="O27" s="4">
        <f>([1]!RupperCRIT(O$5,$C27,$F$2,$F$3))+1</f>
        <v>25</v>
      </c>
      <c r="P27" s="4">
        <f>([1]!RupperCRIT(P$5,$C27,$F$2,$F$3))+1</f>
        <v>26</v>
      </c>
      <c r="Q27" s="4">
        <f>([1]!RupperCRIT(Q$5,$C27,$F$2,$F$3))+1</f>
        <v>27</v>
      </c>
      <c r="R27" s="4">
        <f>([1]!RupperCRIT(R$5,$C27,$F$2,$F$3))+1</f>
        <v>27</v>
      </c>
      <c r="S27" s="4">
        <f>([1]!RupperCRIT(S$5,$C27,$F$2,$F$3))+1</f>
        <v>28</v>
      </c>
      <c r="T27" s="4">
        <f>([1]!RupperCRIT(T$5,$C27,$F$2,$F$3))+1</f>
        <v>29</v>
      </c>
      <c r="U27" s="4">
        <f>([1]!RupperCRIT(U$5,$C27,$F$2,$F$3))+1</f>
        <v>29</v>
      </c>
      <c r="V27" s="4">
        <f>([1]!RupperCRIT(V$5,$C27,$F$2,$F$3))+1</f>
        <v>30</v>
      </c>
      <c r="W27" s="4">
        <f>([1]!RupperCRIT(W$5,$C27,$F$2,$F$3))+1</f>
        <v>31</v>
      </c>
      <c r="X27" s="4"/>
      <c r="Y27" s="4">
        <f>([1]!RLowerCRIT(Y$5,$Z27,$F$2,$F$3))-1</f>
        <v>19</v>
      </c>
      <c r="Z27" s="8">
        <v>25</v>
      </c>
      <c r="AA27" s="66"/>
      <c r="AC27" s="67"/>
      <c r="AD27" s="9">
        <v>23</v>
      </c>
      <c r="AE27" s="7" t="s">
        <v>12</v>
      </c>
      <c r="AF27" s="7" t="s">
        <v>12</v>
      </c>
      <c r="AG27" s="7" t="s">
        <v>12</v>
      </c>
      <c r="AH27" s="7" t="s">
        <v>12</v>
      </c>
      <c r="AI27" s="7" t="s">
        <v>12</v>
      </c>
      <c r="AJ27" s="4">
        <f>([1]!RupperCRIT(AJ$30,$AD27,$AG$2,$AG$3))+1</f>
        <v>19</v>
      </c>
      <c r="AK27" s="4">
        <f>([1]!RupperCRIT(AK$30,$AD27,$AG$2,$AG$3))+1</f>
        <v>20</v>
      </c>
      <c r="AL27" s="4">
        <f>([1]!RupperCRIT(AL$30,$AD27,$AG$2,$AG$3))+1</f>
        <v>22</v>
      </c>
      <c r="AM27" s="4">
        <f>([1]!RupperCRIT(AM$30,$AD27,$AG$2,$AG$3))+1</f>
        <v>23</v>
      </c>
      <c r="AN27" s="4">
        <f>([1]!RupperCRIT(AN$30,$AD27,$AG$2,$AG$3))+1</f>
        <v>24</v>
      </c>
      <c r="AO27" s="4">
        <f>([1]!RupperCRIT(AO$30,$AD27,$AG$2,$AG$3))+1</f>
        <v>25</v>
      </c>
      <c r="AP27" s="4">
        <f>([1]!RupperCRIT(AP$30,$AD27,$AG$2,$AG$3))+1</f>
        <v>26</v>
      </c>
      <c r="AQ27" s="4">
        <f>([1]!RupperCRIT(AQ$30,$AD27,$AG$2,$AG$3))+1</f>
        <v>27</v>
      </c>
      <c r="AR27" s="4">
        <f>([1]!RupperCRIT(AR$30,$AD27,$AG$2,$AG$3))+1</f>
        <v>27</v>
      </c>
      <c r="AS27" s="4">
        <f>([1]!RupperCRIT(AS$30,$AD27,$AG$2,$AG$3))+1</f>
        <v>28</v>
      </c>
      <c r="AT27" s="4">
        <f>([1]!RupperCRIT(AT$30,$AD27,$AG$2,$AG$3))+1</f>
        <v>29</v>
      </c>
      <c r="AU27" s="4">
        <f>([1]!RupperCRIT(AU$30,$AD27,$AG$2,$AG$3))+1</f>
        <v>30</v>
      </c>
      <c r="AV27" s="4">
        <f>([1]!RupperCRIT(AV$30,$AD27,$AG$2,$AG$3))+1</f>
        <v>30</v>
      </c>
      <c r="AW27" s="4">
        <f>([1]!RupperCRIT(AW$30,$AD27,$AG$2,$AG$3))+1</f>
        <v>31</v>
      </c>
      <c r="AX27" s="4">
        <f>([1]!RupperCRIT(AX$30,$AD27,$AG$2,$AG$3))+1</f>
        <v>32</v>
      </c>
      <c r="AY27" s="4"/>
      <c r="AZ27" s="4">
        <f>([1]!RLowerCRIT(AZ$5,$BA27,$AG$2,$AG$3))-1</f>
        <v>18</v>
      </c>
      <c r="BA27" s="8">
        <v>25</v>
      </c>
      <c r="BB27" s="66"/>
    </row>
    <row r="28" spans="2:54" x14ac:dyDescent="0.25">
      <c r="B28" s="67"/>
      <c r="C28" s="9">
        <v>24</v>
      </c>
      <c r="D28" s="7" t="s">
        <v>12</v>
      </c>
      <c r="E28" s="7" t="s">
        <v>12</v>
      </c>
      <c r="F28" s="7" t="s">
        <v>12</v>
      </c>
      <c r="G28" s="7" t="s">
        <v>12</v>
      </c>
      <c r="H28" s="4">
        <f>([1]!RupperCRIT(H$5,$C28,$F$2,$F$3))+1</f>
        <v>17</v>
      </c>
      <c r="I28" s="4">
        <f>([1]!RupperCRIT(I$5,$C28,$F$2,$F$3))+1</f>
        <v>18</v>
      </c>
      <c r="J28" s="4">
        <f>([1]!RupperCRIT(J$5,$C28,$F$2,$F$3))+1</f>
        <v>20</v>
      </c>
      <c r="K28" s="4">
        <f>([1]!RupperCRIT(K$5,$C28,$F$2,$F$3))+1</f>
        <v>21</v>
      </c>
      <c r="L28" s="4">
        <f>([1]!RupperCRIT(L$5,$C28,$F$2,$F$3))+1</f>
        <v>22</v>
      </c>
      <c r="M28" s="4">
        <f>([1]!RupperCRIT(M$5,$C28,$F$2,$F$3))+1</f>
        <v>23</v>
      </c>
      <c r="N28" s="4">
        <f>([1]!RupperCRIT(N$5,$C28,$F$2,$F$3))+1</f>
        <v>24</v>
      </c>
      <c r="O28" s="4">
        <f>([1]!RupperCRIT(O$5,$C28,$F$2,$F$3))+1</f>
        <v>25</v>
      </c>
      <c r="P28" s="4">
        <f>([1]!RupperCRIT(P$5,$C28,$F$2,$F$3))+1</f>
        <v>26</v>
      </c>
      <c r="Q28" s="4">
        <f>([1]!RupperCRIT(Q$5,$C28,$F$2,$F$3))+1</f>
        <v>27</v>
      </c>
      <c r="R28" s="4">
        <f>([1]!RupperCRIT(R$5,$C28,$F$2,$F$3))+1</f>
        <v>28</v>
      </c>
      <c r="S28" s="4">
        <f>([1]!RupperCRIT(S$5,$C28,$F$2,$F$3))+1</f>
        <v>28</v>
      </c>
      <c r="T28" s="4">
        <f>([1]!RupperCRIT(T$5,$C28,$F$2,$F$3))+1</f>
        <v>29</v>
      </c>
      <c r="U28" s="4">
        <f>([1]!RupperCRIT(U$5,$C28,$F$2,$F$3))+1</f>
        <v>30</v>
      </c>
      <c r="V28" s="4">
        <f>([1]!RupperCRIT(V$5,$C28,$F$2,$F$3))+1</f>
        <v>30</v>
      </c>
      <c r="W28" s="4">
        <f>([1]!RupperCRIT(W$5,$C28,$F$2,$F$3))+1</f>
        <v>31</v>
      </c>
      <c r="X28" s="4">
        <f>([1]!RupperCRIT(X$5,$C28,$F$2,$F$3))+1</f>
        <v>32</v>
      </c>
      <c r="Y28" s="4"/>
      <c r="Z28" s="4"/>
      <c r="AC28" s="67"/>
      <c r="AD28" s="9">
        <v>24</v>
      </c>
      <c r="AE28" s="7" t="s">
        <v>12</v>
      </c>
      <c r="AF28" s="7" t="s">
        <v>12</v>
      </c>
      <c r="AG28" s="7" t="s">
        <v>12</v>
      </c>
      <c r="AH28" s="7" t="s">
        <v>12</v>
      </c>
      <c r="AI28" s="7" t="s">
        <v>12</v>
      </c>
      <c r="AJ28" s="4">
        <f>([1]!RupperCRIT(AJ$30,$AD28,$AG$2,$AG$3))+1</f>
        <v>19</v>
      </c>
      <c r="AK28" s="4">
        <f>([1]!RupperCRIT(AK$30,$AD28,$AG$2,$AG$3))+1</f>
        <v>20</v>
      </c>
      <c r="AL28" s="4">
        <f>([1]!RupperCRIT(AL$30,$AD28,$AG$2,$AG$3))+1</f>
        <v>22</v>
      </c>
      <c r="AM28" s="4">
        <f>([1]!RupperCRIT(AM$30,$AD28,$AG$2,$AG$3))+1</f>
        <v>23</v>
      </c>
      <c r="AN28" s="4">
        <f>([1]!RupperCRIT(AN$30,$AD28,$AG$2,$AG$3))+1</f>
        <v>24</v>
      </c>
      <c r="AO28" s="4">
        <f>([1]!RupperCRIT(AO$30,$AD28,$AG$2,$AG$3))+1</f>
        <v>25</v>
      </c>
      <c r="AP28" s="4">
        <f>([1]!RupperCRIT(AP$30,$AD28,$AG$2,$AG$3))+1</f>
        <v>26</v>
      </c>
      <c r="AQ28" s="4">
        <f>([1]!RupperCRIT(AQ$30,$AD28,$AG$2,$AG$3))+1</f>
        <v>27</v>
      </c>
      <c r="AR28" s="4">
        <f>([1]!RupperCRIT(AR$30,$AD28,$AG$2,$AG$3))+1</f>
        <v>28</v>
      </c>
      <c r="AS28" s="4">
        <f>([1]!RupperCRIT(AS$30,$AD28,$AG$2,$AG$3))+1</f>
        <v>29</v>
      </c>
      <c r="AT28" s="4">
        <f>([1]!RupperCRIT(AT$30,$AD28,$AG$2,$AG$3))+1</f>
        <v>29</v>
      </c>
      <c r="AU28" s="4">
        <f>([1]!RupperCRIT(AU$30,$AD28,$AG$2,$AG$3))+1</f>
        <v>30</v>
      </c>
      <c r="AV28" s="4">
        <f>([1]!RupperCRIT(AV$30,$AD28,$AG$2,$AG$3))+1</f>
        <v>31</v>
      </c>
      <c r="AW28" s="4">
        <f>([1]!RupperCRIT(AW$30,$AD28,$AG$2,$AG$3))+1</f>
        <v>31</v>
      </c>
      <c r="AX28" s="4">
        <f>([1]!RupperCRIT(AX$30,$AD28,$AG$2,$AG$3))+1</f>
        <v>32</v>
      </c>
      <c r="AY28" s="4">
        <f>([1]!RupperCRIT(AY$30,$AD28,$AG$2,$AG$3))+1</f>
        <v>33</v>
      </c>
      <c r="AZ28" s="4"/>
      <c r="BA28" s="4"/>
    </row>
    <row r="29" spans="2:54" x14ac:dyDescent="0.25">
      <c r="B29" s="67"/>
      <c r="C29" s="9">
        <v>25</v>
      </c>
      <c r="D29" s="7" t="s">
        <v>12</v>
      </c>
      <c r="E29" s="7" t="s">
        <v>12</v>
      </c>
      <c r="F29" s="7" t="s">
        <v>12</v>
      </c>
      <c r="G29" s="7" t="s">
        <v>12</v>
      </c>
      <c r="H29" s="7" t="s">
        <v>12</v>
      </c>
      <c r="I29" s="4">
        <f>([1]!RupperCRIT(I$5,$C29,$F$2,$F$3))+1</f>
        <v>19</v>
      </c>
      <c r="J29" s="4">
        <f>([1]!RupperCRIT(J$5,$C29,$F$2,$F$3))+1</f>
        <v>20</v>
      </c>
      <c r="K29" s="4">
        <f>([1]!RupperCRIT(K$5,$C29,$F$2,$F$3))+1</f>
        <v>21</v>
      </c>
      <c r="L29" s="4">
        <f>([1]!RupperCRIT(L$5,$C29,$F$2,$F$3))+1</f>
        <v>22</v>
      </c>
      <c r="M29" s="4">
        <f>([1]!RupperCRIT(M$5,$C29,$F$2,$F$3))+1</f>
        <v>24</v>
      </c>
      <c r="N29" s="4">
        <f>([1]!RupperCRIT(N$5,$C29,$F$2,$F$3))+1</f>
        <v>24</v>
      </c>
      <c r="O29" s="4">
        <f>([1]!RupperCRIT(O$5,$C29,$F$2,$F$3))+1</f>
        <v>26</v>
      </c>
      <c r="P29" s="4">
        <f>([1]!RupperCRIT(P$5,$C29,$F$2,$F$3))+1</f>
        <v>26</v>
      </c>
      <c r="Q29" s="4">
        <f>([1]!RupperCRIT(Q$5,$C29,$F$2,$F$3))+1</f>
        <v>27</v>
      </c>
      <c r="R29" s="4">
        <f>([1]!RupperCRIT(R$5,$C29,$F$2,$F$3))+1</f>
        <v>28</v>
      </c>
      <c r="S29" s="4">
        <f>([1]!RupperCRIT(S$5,$C29,$F$2,$F$3))+1</f>
        <v>29</v>
      </c>
      <c r="T29" s="4">
        <f>([1]!RupperCRIT(T$5,$C29,$F$2,$F$3))+1</f>
        <v>30</v>
      </c>
      <c r="U29" s="4">
        <f>([1]!RupperCRIT(U$5,$C29,$F$2,$F$3))+1</f>
        <v>30</v>
      </c>
      <c r="V29" s="4">
        <f>([1]!RupperCRIT(V$5,$C29,$F$2,$F$3))+1</f>
        <v>31</v>
      </c>
      <c r="W29" s="4">
        <f>([1]!RupperCRIT(W$5,$C29,$F$2,$F$3))+1</f>
        <v>32</v>
      </c>
      <c r="X29" s="4">
        <f>([1]!RupperCRIT(X$5,$C29,$F$2,$F$3))+1</f>
        <v>32</v>
      </c>
      <c r="Y29" s="4">
        <f>([1]!RupperCRIT(Y$5,$C29,$F$2,$F$3))+1</f>
        <v>33</v>
      </c>
      <c r="Z29" s="4"/>
      <c r="AC29" s="67"/>
      <c r="AD29" s="9">
        <v>25</v>
      </c>
      <c r="AE29" s="7" t="s">
        <v>12</v>
      </c>
      <c r="AF29" s="7" t="s">
        <v>12</v>
      </c>
      <c r="AG29" s="7" t="s">
        <v>12</v>
      </c>
      <c r="AH29" s="7" t="s">
        <v>12</v>
      </c>
      <c r="AI29" s="7" t="s">
        <v>12</v>
      </c>
      <c r="AJ29" s="4">
        <f>([1]!RupperCRIT(AJ$30,$AD29,$AG$2,$AG$3))+1</f>
        <v>19</v>
      </c>
      <c r="AK29" s="4">
        <f>([1]!RupperCRIT(AK$30,$AD29,$AG$2,$AG$3))+1</f>
        <v>20</v>
      </c>
      <c r="AL29" s="4">
        <f>([1]!RupperCRIT(AL$30,$AD29,$AG$2,$AG$3))+1</f>
        <v>22</v>
      </c>
      <c r="AM29" s="4">
        <f>([1]!RupperCRIT(AM$30,$AD29,$AG$2,$AG$3))+1</f>
        <v>23</v>
      </c>
      <c r="AN29" s="4">
        <f>([1]!RupperCRIT(AN$30,$AD29,$AG$2,$AG$3))+1</f>
        <v>24</v>
      </c>
      <c r="AO29" s="4">
        <f>([1]!RupperCRIT(AO$30,$AD29,$AG$2,$AG$3))+1</f>
        <v>25</v>
      </c>
      <c r="AP29" s="4">
        <f>([1]!RupperCRIT(AP$30,$AD29,$AG$2,$AG$3))+1</f>
        <v>26</v>
      </c>
      <c r="AQ29" s="4">
        <f>([1]!RupperCRIT(AQ$30,$AD29,$AG$2,$AG$3))+1</f>
        <v>27</v>
      </c>
      <c r="AR29" s="4">
        <f>([1]!RupperCRIT(AR$30,$AD29,$AG$2,$AG$3))+1</f>
        <v>28</v>
      </c>
      <c r="AS29" s="4">
        <f>([1]!RupperCRIT(AS$30,$AD29,$AG$2,$AG$3))+1</f>
        <v>29</v>
      </c>
      <c r="AT29" s="4">
        <f>([1]!RupperCRIT(AT$30,$AD29,$AG$2,$AG$3))+1</f>
        <v>30</v>
      </c>
      <c r="AU29" s="4">
        <f>([1]!RupperCRIT(AU$30,$AD29,$AG$2,$AG$3))+1</f>
        <v>31</v>
      </c>
      <c r="AV29" s="4">
        <f>([1]!RupperCRIT(AV$30,$AD29,$AG$2,$AG$3))+1</f>
        <v>31</v>
      </c>
      <c r="AW29" s="4">
        <f>([1]!RupperCRIT(AW$30,$AD29,$AG$2,$AG$3))+1</f>
        <v>32</v>
      </c>
      <c r="AX29" s="4">
        <f>([1]!RupperCRIT(AX$30,$AD29,$AG$2,$AG$3))+1</f>
        <v>33</v>
      </c>
      <c r="AY29" s="4">
        <f>([1]!RupperCRIT(AY$30,$AD29,$AG$2,$AG$3))+1</f>
        <v>33</v>
      </c>
      <c r="AZ29" s="4">
        <f>([1]!RupperCRIT(AZ$30,$AD29,$AG$2,$AG$3))+1</f>
        <v>34</v>
      </c>
      <c r="BA29" s="4"/>
    </row>
    <row r="30" spans="2:54" x14ac:dyDescent="0.25">
      <c r="C30" s="4"/>
      <c r="D30" s="6">
        <v>4</v>
      </c>
      <c r="E30" s="6">
        <v>5</v>
      </c>
      <c r="F30" s="6">
        <v>6</v>
      </c>
      <c r="G30" s="6">
        <v>7</v>
      </c>
      <c r="H30" s="6">
        <v>8</v>
      </c>
      <c r="I30" s="6">
        <v>9</v>
      </c>
      <c r="J30" s="6">
        <v>10</v>
      </c>
      <c r="K30" s="6">
        <v>11</v>
      </c>
      <c r="L30" s="6">
        <v>12</v>
      </c>
      <c r="M30" s="6">
        <v>13</v>
      </c>
      <c r="N30" s="6">
        <v>14</v>
      </c>
      <c r="O30" s="6">
        <v>15</v>
      </c>
      <c r="P30" s="6">
        <v>16</v>
      </c>
      <c r="Q30" s="6">
        <v>17</v>
      </c>
      <c r="R30" s="6">
        <v>18</v>
      </c>
      <c r="S30" s="6">
        <v>19</v>
      </c>
      <c r="T30" s="6">
        <v>20</v>
      </c>
      <c r="U30" s="6">
        <v>21</v>
      </c>
      <c r="V30" s="6">
        <v>22</v>
      </c>
      <c r="W30" s="6">
        <v>23</v>
      </c>
      <c r="X30" s="6">
        <v>24</v>
      </c>
      <c r="Y30" s="6">
        <v>25</v>
      </c>
      <c r="Z30" s="4"/>
      <c r="AD30" s="4"/>
      <c r="AE30" s="6">
        <v>4</v>
      </c>
      <c r="AF30" s="6">
        <v>5</v>
      </c>
      <c r="AG30" s="6">
        <v>6</v>
      </c>
      <c r="AH30" s="6">
        <v>7</v>
      </c>
      <c r="AI30" s="6">
        <v>8</v>
      </c>
      <c r="AJ30" s="6">
        <v>9</v>
      </c>
      <c r="AK30" s="6">
        <v>10</v>
      </c>
      <c r="AL30" s="6">
        <v>11</v>
      </c>
      <c r="AM30" s="6">
        <v>12</v>
      </c>
      <c r="AN30" s="6">
        <v>13</v>
      </c>
      <c r="AO30" s="6">
        <v>14</v>
      </c>
      <c r="AP30" s="6">
        <v>15</v>
      </c>
      <c r="AQ30" s="6">
        <v>16</v>
      </c>
      <c r="AR30" s="6">
        <v>17</v>
      </c>
      <c r="AS30" s="6">
        <v>18</v>
      </c>
      <c r="AT30" s="6">
        <v>19</v>
      </c>
      <c r="AU30" s="6">
        <v>20</v>
      </c>
      <c r="AV30" s="6">
        <v>21</v>
      </c>
      <c r="AW30" s="6">
        <v>22</v>
      </c>
      <c r="AX30" s="6">
        <v>23</v>
      </c>
      <c r="AY30" s="6">
        <v>24</v>
      </c>
      <c r="AZ30" s="6">
        <v>25</v>
      </c>
      <c r="BA30" s="4"/>
    </row>
    <row r="31" spans="2:54" x14ac:dyDescent="0.25">
      <c r="D31" s="68" t="s">
        <v>10</v>
      </c>
      <c r="E31" s="68"/>
      <c r="F31" s="68"/>
      <c r="G31" s="68"/>
      <c r="H31" s="68"/>
      <c r="I31" s="68"/>
      <c r="J31" s="68"/>
      <c r="K31" s="68"/>
      <c r="L31" s="68"/>
      <c r="M31" s="68"/>
      <c r="N31" s="68"/>
      <c r="O31" s="68"/>
      <c r="P31" s="68"/>
      <c r="Q31" s="68"/>
      <c r="R31" s="68"/>
      <c r="S31" s="68"/>
      <c r="T31" s="68"/>
      <c r="U31" s="68"/>
      <c r="V31" s="68"/>
      <c r="W31" s="68"/>
      <c r="X31" s="68"/>
      <c r="Y31" s="68"/>
      <c r="AE31" s="68" t="s">
        <v>10</v>
      </c>
      <c r="AF31" s="68"/>
      <c r="AG31" s="68"/>
      <c r="AH31" s="68"/>
      <c r="AI31" s="68"/>
      <c r="AJ31" s="68"/>
      <c r="AK31" s="68"/>
      <c r="AL31" s="68"/>
      <c r="AM31" s="68"/>
      <c r="AN31" s="68"/>
      <c r="AO31" s="68"/>
      <c r="AP31" s="68"/>
      <c r="AQ31" s="68"/>
      <c r="AR31" s="68"/>
      <c r="AS31" s="68"/>
      <c r="AT31" s="68"/>
      <c r="AU31" s="68"/>
      <c r="AV31" s="68"/>
      <c r="AW31" s="68"/>
      <c r="AX31" s="68"/>
      <c r="AY31" s="68"/>
      <c r="AZ31" s="68"/>
    </row>
    <row r="35" spans="2:54" ht="15.75" x14ac:dyDescent="0.25">
      <c r="C35" s="63" t="s">
        <v>5</v>
      </c>
      <c r="D35" s="63"/>
      <c r="E35" s="63"/>
      <c r="F35" s="64">
        <v>0.01</v>
      </c>
      <c r="G35" s="64"/>
      <c r="H35" s="64"/>
      <c r="J35" s="64" t="s">
        <v>11</v>
      </c>
      <c r="K35" s="64"/>
      <c r="L35" s="64"/>
      <c r="M35" s="64"/>
      <c r="N35" s="64"/>
      <c r="O35" s="64"/>
      <c r="P35" s="64"/>
      <c r="Q35" s="64"/>
      <c r="R35" s="64"/>
      <c r="S35" s="64"/>
      <c r="T35" s="64"/>
      <c r="U35" s="64"/>
      <c r="V35" s="64"/>
      <c r="W35" s="64"/>
      <c r="X35" s="64"/>
      <c r="Y35" s="64"/>
      <c r="AD35" s="63" t="s">
        <v>5</v>
      </c>
      <c r="AE35" s="63"/>
      <c r="AF35" s="63"/>
      <c r="AG35" s="64">
        <v>0.01</v>
      </c>
      <c r="AH35" s="64"/>
      <c r="AI35" s="64"/>
      <c r="AK35" s="64" t="s">
        <v>11</v>
      </c>
      <c r="AL35" s="64"/>
      <c r="AM35" s="64"/>
      <c r="AN35" s="64"/>
      <c r="AO35" s="64"/>
      <c r="AP35" s="64"/>
      <c r="AQ35" s="64"/>
      <c r="AR35" s="64"/>
      <c r="AS35" s="64"/>
      <c r="AT35" s="64"/>
      <c r="AU35" s="64"/>
      <c r="AV35" s="64"/>
      <c r="AW35" s="64"/>
      <c r="AX35" s="64"/>
      <c r="AY35" s="64"/>
      <c r="AZ35" s="64"/>
    </row>
    <row r="36" spans="2:54" ht="15.75" x14ac:dyDescent="0.25">
      <c r="C36" s="63" t="s">
        <v>6</v>
      </c>
      <c r="D36" s="63"/>
      <c r="E36" s="13"/>
      <c r="F36" s="64">
        <v>1</v>
      </c>
      <c r="G36" s="64"/>
      <c r="H36" s="64"/>
      <c r="AD36" s="63" t="s">
        <v>6</v>
      </c>
      <c r="AE36" s="63"/>
      <c r="AF36" s="13"/>
      <c r="AG36" s="64">
        <v>2</v>
      </c>
      <c r="AH36" s="64"/>
      <c r="AI36" s="64"/>
    </row>
    <row r="37" spans="2:54" ht="15.75" x14ac:dyDescent="0.25">
      <c r="D37" s="65" t="s">
        <v>8</v>
      </c>
      <c r="E37" s="65"/>
      <c r="F37" s="65"/>
      <c r="G37" s="65"/>
      <c r="H37" s="65"/>
      <c r="I37" s="65"/>
      <c r="J37" s="65"/>
      <c r="K37" s="65"/>
      <c r="L37" s="65"/>
      <c r="M37" s="65"/>
      <c r="N37" s="65"/>
      <c r="O37" s="65"/>
      <c r="P37" s="65"/>
      <c r="Q37" s="65"/>
      <c r="R37" s="65"/>
      <c r="S37" s="65"/>
      <c r="T37" s="65"/>
      <c r="U37" s="65"/>
      <c r="V37" s="65"/>
      <c r="W37" s="65"/>
      <c r="X37" s="65"/>
      <c r="Y37" s="65"/>
      <c r="AE37" s="65" t="s">
        <v>8</v>
      </c>
      <c r="AF37" s="65"/>
      <c r="AG37" s="65"/>
      <c r="AH37" s="65"/>
      <c r="AI37" s="65"/>
      <c r="AJ37" s="65"/>
      <c r="AK37" s="65"/>
      <c r="AL37" s="65"/>
      <c r="AM37" s="65"/>
      <c r="AN37" s="65"/>
      <c r="AO37" s="65"/>
      <c r="AP37" s="65"/>
      <c r="AQ37" s="65"/>
      <c r="AR37" s="65"/>
      <c r="AS37" s="65"/>
      <c r="AT37" s="65"/>
      <c r="AU37" s="65"/>
      <c r="AV37" s="65"/>
      <c r="AW37" s="65"/>
      <c r="AX37" s="65"/>
      <c r="AY37" s="65"/>
      <c r="AZ37" s="65"/>
    </row>
    <row r="38" spans="2:54" x14ac:dyDescent="0.25">
      <c r="C38" s="4"/>
      <c r="D38" s="6">
        <v>4</v>
      </c>
      <c r="E38" s="6">
        <v>5</v>
      </c>
      <c r="F38" s="6">
        <v>6</v>
      </c>
      <c r="G38" s="6">
        <v>7</v>
      </c>
      <c r="H38" s="6">
        <v>8</v>
      </c>
      <c r="I38" s="6">
        <v>9</v>
      </c>
      <c r="J38" s="6">
        <v>10</v>
      </c>
      <c r="K38" s="6">
        <v>11</v>
      </c>
      <c r="L38" s="6">
        <v>12</v>
      </c>
      <c r="M38" s="6">
        <v>13</v>
      </c>
      <c r="N38" s="6">
        <v>14</v>
      </c>
      <c r="O38" s="6">
        <v>15</v>
      </c>
      <c r="P38" s="6">
        <v>16</v>
      </c>
      <c r="Q38" s="6">
        <v>17</v>
      </c>
      <c r="R38" s="6">
        <v>18</v>
      </c>
      <c r="S38" s="6">
        <v>19</v>
      </c>
      <c r="T38" s="6">
        <v>20</v>
      </c>
      <c r="U38" s="6">
        <v>21</v>
      </c>
      <c r="V38" s="6">
        <v>22</v>
      </c>
      <c r="W38" s="6">
        <v>23</v>
      </c>
      <c r="X38" s="6">
        <v>24</v>
      </c>
      <c r="Y38" s="6">
        <v>25</v>
      </c>
      <c r="Z38" s="4"/>
      <c r="AD38" s="4"/>
      <c r="AE38" s="6">
        <v>4</v>
      </c>
      <c r="AF38" s="6">
        <v>5</v>
      </c>
      <c r="AG38" s="6">
        <v>6</v>
      </c>
      <c r="AH38" s="6">
        <v>7</v>
      </c>
      <c r="AI38" s="6">
        <v>8</v>
      </c>
      <c r="AJ38" s="6">
        <v>9</v>
      </c>
      <c r="AK38" s="6">
        <v>10</v>
      </c>
      <c r="AL38" s="6">
        <v>11</v>
      </c>
      <c r="AM38" s="6">
        <v>12</v>
      </c>
      <c r="AN38" s="6">
        <v>13</v>
      </c>
      <c r="AO38" s="6">
        <v>14</v>
      </c>
      <c r="AP38" s="6">
        <v>15</v>
      </c>
      <c r="AQ38" s="6">
        <v>16</v>
      </c>
      <c r="AR38" s="6">
        <v>17</v>
      </c>
      <c r="AS38" s="6">
        <v>18</v>
      </c>
      <c r="AT38" s="6">
        <v>19</v>
      </c>
      <c r="AU38" s="6">
        <v>20</v>
      </c>
      <c r="AV38" s="6">
        <v>21</v>
      </c>
      <c r="AW38" s="6">
        <v>22</v>
      </c>
      <c r="AX38" s="6">
        <v>23</v>
      </c>
      <c r="AY38" s="6">
        <v>24</v>
      </c>
      <c r="AZ38" s="6">
        <v>25</v>
      </c>
      <c r="BA38" s="4"/>
    </row>
    <row r="39" spans="2:54" x14ac:dyDescent="0.25">
      <c r="C39" s="4"/>
      <c r="D39" s="7" t="s">
        <v>12</v>
      </c>
      <c r="E39" s="7" t="s">
        <v>12</v>
      </c>
      <c r="F39" s="7" t="s">
        <v>12</v>
      </c>
      <c r="G39" s="4">
        <f>([1]!RLowerCRIT(G$38,$Z39,$F$35,$F$36))-1</f>
        <v>2</v>
      </c>
      <c r="H39" s="4">
        <f>([1]!RLowerCRIT(H$38,$Z39,$F$35,$F$36))-1</f>
        <v>2</v>
      </c>
      <c r="I39" s="4">
        <f>([1]!RLowerCRIT(I$38,$Z39,$F$35,$F$36))-1</f>
        <v>2</v>
      </c>
      <c r="J39" s="4">
        <f>([1]!RLowerCRIT(J$38,$Z39,$F$35,$F$36))-1</f>
        <v>2</v>
      </c>
      <c r="K39" s="4">
        <f>([1]!RLowerCRIT(K$38,$Z39,$F$35,$F$36))-1</f>
        <v>2</v>
      </c>
      <c r="L39" s="4">
        <f>([1]!RLowerCRIT(L$38,$Z39,$F$35,$F$36))-1</f>
        <v>3</v>
      </c>
      <c r="M39" s="4">
        <f>([1]!RLowerCRIT(M$38,$Z39,$F$35,$F$36))-1</f>
        <v>3</v>
      </c>
      <c r="N39" s="4">
        <f>([1]!RLowerCRIT(N$38,$Z39,$F$35,$F$36))-1</f>
        <v>3</v>
      </c>
      <c r="O39" s="4">
        <f>([1]!RLowerCRIT(O$38,$Z39,$F$35,$F$36))-1</f>
        <v>3</v>
      </c>
      <c r="P39" s="4">
        <f>([1]!RLowerCRIT(P$38,$Z39,$F$35,$F$36))-1</f>
        <v>3</v>
      </c>
      <c r="Q39" s="4">
        <f>([1]!RLowerCRIT(Q$38,$Z39,$F$35,$F$36))-1</f>
        <v>3</v>
      </c>
      <c r="R39" s="4">
        <f>([1]!RLowerCRIT(R$38,$Z39,$F$35,$F$36))-1</f>
        <v>3</v>
      </c>
      <c r="S39" s="4">
        <f>([1]!RLowerCRIT(S$38,$Z39,$F$35,$F$36))-1</f>
        <v>3</v>
      </c>
      <c r="T39" s="4">
        <f>([1]!RLowerCRIT(T$38,$Z39,$F$35,$F$36))-1</f>
        <v>3</v>
      </c>
      <c r="U39" s="4">
        <f>([1]!RLowerCRIT(U$38,$Z39,$F$35,$F$36))-1</f>
        <v>3</v>
      </c>
      <c r="V39" s="4">
        <f>([1]!RLowerCRIT(V$38,$Z39,$F$35,$F$36))-1</f>
        <v>3</v>
      </c>
      <c r="W39" s="4">
        <f>([1]!RLowerCRIT(W$38,$Z39,$F$35,$F$36))-1</f>
        <v>4</v>
      </c>
      <c r="X39" s="4">
        <f>([1]!RLowerCRIT(X$38,$Z39,$F$35,$F$36))-1</f>
        <v>4</v>
      </c>
      <c r="Y39" s="4">
        <f>([1]!RLowerCRIT(Y$38,$Z39,$F$35,$F$36))-1</f>
        <v>4</v>
      </c>
      <c r="Z39" s="8">
        <v>4</v>
      </c>
      <c r="AA39" s="66" t="s">
        <v>10</v>
      </c>
      <c r="AD39" s="4"/>
      <c r="AE39" s="7" t="s">
        <v>12</v>
      </c>
      <c r="AF39" s="7" t="s">
        <v>12</v>
      </c>
      <c r="AG39" s="7" t="s">
        <v>12</v>
      </c>
      <c r="AH39" s="7" t="s">
        <v>12</v>
      </c>
      <c r="AI39" s="4">
        <f>([1]!RLowerCRIT(AI$38,$BA39,$AG$35,$AG$36))-1</f>
        <v>2</v>
      </c>
      <c r="AJ39" s="4">
        <f>([1]!RLowerCRIT(AJ$38,$BA39,$AG$35,$AG$36))-1</f>
        <v>2</v>
      </c>
      <c r="AK39" s="4">
        <f>([1]!RLowerCRIT(AK$38,$BA39,$AG$35,$AG$36))-1</f>
        <v>2</v>
      </c>
      <c r="AL39" s="4">
        <f>([1]!RLowerCRIT(AL$38,$BA39,$AG$35,$AG$36))-1</f>
        <v>2</v>
      </c>
      <c r="AM39" s="4">
        <f>([1]!RLowerCRIT(AM$38,$BA39,$AG$35,$AG$36))-1</f>
        <v>2</v>
      </c>
      <c r="AN39" s="4">
        <f>([1]!RLowerCRIT(AN$38,$BA39,$AG$35,$AG$36))-1</f>
        <v>2</v>
      </c>
      <c r="AO39" s="4">
        <f>([1]!RLowerCRIT(AO$38,$BA39,$AG$35,$AG$36))-1</f>
        <v>2</v>
      </c>
      <c r="AP39" s="4">
        <f>([1]!RLowerCRIT(AP$38,$BA39,$AG$35,$AG$36))-1</f>
        <v>3</v>
      </c>
      <c r="AQ39" s="4">
        <f>([1]!RLowerCRIT(AQ$38,$BA39,$AG$35,$AG$36))-1</f>
        <v>3</v>
      </c>
      <c r="AR39" s="4">
        <f>([1]!RLowerCRIT(AR$38,$BA39,$AG$35,$AG$36))-1</f>
        <v>3</v>
      </c>
      <c r="AS39" s="4">
        <f>([1]!RLowerCRIT(AS$38,$BA39,$AG$35,$AG$36))-1</f>
        <v>3</v>
      </c>
      <c r="AT39" s="4">
        <f>([1]!RLowerCRIT(AT$38,$BA39,$AG$35,$AG$36))-1</f>
        <v>3</v>
      </c>
      <c r="AU39" s="4">
        <f>([1]!RLowerCRIT(AU$38,$BA39,$AG$35,$AG$36))-1</f>
        <v>3</v>
      </c>
      <c r="AV39" s="4">
        <f>([1]!RLowerCRIT(AV$38,$BA39,$AG$35,$AG$36))-1</f>
        <v>3</v>
      </c>
      <c r="AW39" s="4">
        <f>([1]!RLowerCRIT(AW$38,$BA39,$AG$35,$AG$36))-1</f>
        <v>3</v>
      </c>
      <c r="AX39" s="4">
        <f>([1]!RLowerCRIT(AX$38,$BA39,$AG$35,$AG$36))-1</f>
        <v>3</v>
      </c>
      <c r="AY39" s="4">
        <f>([1]!RLowerCRIT(AY$38,$BA39,$AG$35,$AG$36))-1</f>
        <v>3</v>
      </c>
      <c r="AZ39" s="4">
        <f>([1]!RLowerCRIT(AZ$38,$BA39,$AG$35,$AG$36))-1</f>
        <v>3</v>
      </c>
      <c r="BA39" s="8">
        <v>4</v>
      </c>
      <c r="BB39" s="66" t="s">
        <v>10</v>
      </c>
    </row>
    <row r="40" spans="2:54" x14ac:dyDescent="0.25">
      <c r="C40" s="4"/>
      <c r="D40" s="4"/>
      <c r="E40" s="4">
        <f>([1]!RLowerCRIT(E$38,$Z40,$F$35,$F$36))-1</f>
        <v>2</v>
      </c>
      <c r="F40" s="4">
        <f>([1]!RLowerCRIT(F$38,$Z40,$F$35,$F$36))-1</f>
        <v>2</v>
      </c>
      <c r="G40" s="4">
        <f>([1]!RLowerCRIT(G$38,$Z40,$F$35,$F$36))-1</f>
        <v>2</v>
      </c>
      <c r="H40" s="4">
        <f>([1]!RLowerCRIT(H$38,$Z40,$F$35,$F$36))-1</f>
        <v>2</v>
      </c>
      <c r="I40" s="4">
        <f>([1]!RLowerCRIT(I$38,$Z40,$F$35,$F$36))-1</f>
        <v>3</v>
      </c>
      <c r="J40" s="4">
        <f>([1]!RLowerCRIT(J$38,$Z40,$F$35,$F$36))-1</f>
        <v>3</v>
      </c>
      <c r="K40" s="4">
        <f>([1]!RLowerCRIT(K$38,$Z40,$F$35,$F$36))-1</f>
        <v>3</v>
      </c>
      <c r="L40" s="4">
        <f>([1]!RLowerCRIT(L$38,$Z40,$F$35,$F$36))-1</f>
        <v>3</v>
      </c>
      <c r="M40" s="4">
        <f>([1]!RLowerCRIT(M$38,$Z40,$F$35,$F$36))-1</f>
        <v>3</v>
      </c>
      <c r="N40" s="4">
        <f>([1]!RLowerCRIT(N$38,$Z40,$F$35,$F$36))-1</f>
        <v>3</v>
      </c>
      <c r="O40" s="4">
        <f>([1]!RLowerCRIT(O$38,$Z40,$F$35,$F$36))-1</f>
        <v>4</v>
      </c>
      <c r="P40" s="4">
        <f>([1]!RLowerCRIT(P$38,$Z40,$F$35,$F$36))-1</f>
        <v>4</v>
      </c>
      <c r="Q40" s="4">
        <f>([1]!RLowerCRIT(Q$38,$Z40,$F$35,$F$36))-1</f>
        <v>4</v>
      </c>
      <c r="R40" s="4">
        <f>([1]!RLowerCRIT(R$38,$Z40,$F$35,$F$36))-1</f>
        <v>4</v>
      </c>
      <c r="S40" s="4">
        <f>([1]!RLowerCRIT(S$38,$Z40,$F$35,$F$36))-1</f>
        <v>4</v>
      </c>
      <c r="T40" s="4">
        <f>([1]!RLowerCRIT(T$38,$Z40,$F$35,$F$36))-1</f>
        <v>4</v>
      </c>
      <c r="U40" s="4">
        <f>([1]!RLowerCRIT(U$38,$Z40,$F$35,$F$36))-1</f>
        <v>4</v>
      </c>
      <c r="V40" s="4">
        <f>([1]!RLowerCRIT(V$38,$Z40,$F$35,$F$36))-1</f>
        <v>4</v>
      </c>
      <c r="W40" s="4">
        <f>([1]!RLowerCRIT(W$38,$Z40,$F$35,$F$36))-1</f>
        <v>4</v>
      </c>
      <c r="X40" s="4">
        <f>([1]!RLowerCRIT(X$38,$Z40,$F$35,$F$36))-1</f>
        <v>4</v>
      </c>
      <c r="Y40" s="4">
        <f>([1]!RLowerCRIT(Y$38,$Z40,$F$35,$F$36))-1</f>
        <v>4</v>
      </c>
      <c r="Z40" s="8">
        <v>5</v>
      </c>
      <c r="AA40" s="66"/>
      <c r="AD40" s="4"/>
      <c r="AE40" s="4"/>
      <c r="AF40" s="7" t="s">
        <v>12</v>
      </c>
      <c r="AG40" s="4">
        <f>([1]!RLowerCRIT(AG$38,$BA40,$AG$35,$AG$36))-1</f>
        <v>2</v>
      </c>
      <c r="AH40" s="4">
        <f>([1]!RLowerCRIT(AH$38,$BA40,$AG$35,$AG$36))-1</f>
        <v>2</v>
      </c>
      <c r="AI40" s="4">
        <f>([1]!RLowerCRIT(AI$38,$BA40,$AG$35,$AG$36))-1</f>
        <v>2</v>
      </c>
      <c r="AJ40" s="4">
        <f>([1]!RLowerCRIT(AJ$38,$BA40,$AG$35,$AG$36))-1</f>
        <v>2</v>
      </c>
      <c r="AK40" s="4">
        <f>([1]!RLowerCRIT(AK$38,$BA40,$AG$35,$AG$36))-1</f>
        <v>3</v>
      </c>
      <c r="AL40" s="4">
        <f>([1]!RLowerCRIT(AL$38,$BA40,$AG$35,$AG$36))-1</f>
        <v>3</v>
      </c>
      <c r="AM40" s="4">
        <f>([1]!RLowerCRIT(AM$38,$BA40,$AG$35,$AG$36))-1</f>
        <v>3</v>
      </c>
      <c r="AN40" s="4">
        <f>([1]!RLowerCRIT(AN$38,$BA40,$AG$35,$AG$36))-1</f>
        <v>3</v>
      </c>
      <c r="AO40" s="4">
        <f>([1]!RLowerCRIT(AO$38,$BA40,$AG$35,$AG$36))-1</f>
        <v>3</v>
      </c>
      <c r="AP40" s="4">
        <f>([1]!RLowerCRIT(AP$38,$BA40,$AG$35,$AG$36))-1</f>
        <v>3</v>
      </c>
      <c r="AQ40" s="4">
        <f>([1]!RLowerCRIT(AQ$38,$BA40,$AG$35,$AG$36))-1</f>
        <v>3</v>
      </c>
      <c r="AR40" s="4">
        <f>([1]!RLowerCRIT(AR$38,$BA40,$AG$35,$AG$36))-1</f>
        <v>3</v>
      </c>
      <c r="AS40" s="4">
        <f>([1]!RLowerCRIT(AS$38,$BA40,$AG$35,$AG$36))-1</f>
        <v>4</v>
      </c>
      <c r="AT40" s="4">
        <f>([1]!RLowerCRIT(AT$38,$BA40,$AG$35,$AG$36))-1</f>
        <v>4</v>
      </c>
      <c r="AU40" s="4">
        <f>([1]!RLowerCRIT(AU$38,$BA40,$AG$35,$AG$36))-1</f>
        <v>4</v>
      </c>
      <c r="AV40" s="4">
        <f>([1]!RLowerCRIT(AV$38,$BA40,$AG$35,$AG$36))-1</f>
        <v>4</v>
      </c>
      <c r="AW40" s="4">
        <f>([1]!RLowerCRIT(AW$38,$BA40,$AG$35,$AG$36))-1</f>
        <v>4</v>
      </c>
      <c r="AX40" s="4">
        <f>([1]!RLowerCRIT(AX$38,$BA40,$AG$35,$AG$36))-1</f>
        <v>4</v>
      </c>
      <c r="AY40" s="4">
        <f>([1]!RLowerCRIT(AY$38,$BA40,$AG$35,$AG$36))-1</f>
        <v>4</v>
      </c>
      <c r="AZ40" s="4">
        <f>([1]!RLowerCRIT(AZ$38,$BA40,$AG$35,$AG$36))-1</f>
        <v>4</v>
      </c>
      <c r="BA40" s="8">
        <v>5</v>
      </c>
      <c r="BB40" s="66"/>
    </row>
    <row r="41" spans="2:54" x14ac:dyDescent="0.25">
      <c r="B41" s="67" t="s">
        <v>9</v>
      </c>
      <c r="C41" s="9">
        <v>4</v>
      </c>
      <c r="D41" s="4">
        <f>([1]!RupperCRIT(D$63,$C41,$F$35,$F$36))+1</f>
        <v>9</v>
      </c>
      <c r="E41" s="4"/>
      <c r="F41" s="4">
        <f>([1]!RLowerCRIT(F$38,$Z41,$F$35,$F$36))-1</f>
        <v>2</v>
      </c>
      <c r="G41" s="4">
        <f>([1]!RLowerCRIT(G$38,$Z41,$F$35,$F$36))-1</f>
        <v>3</v>
      </c>
      <c r="H41" s="4">
        <f>([1]!RLowerCRIT(H$38,$Z41,$F$35,$F$36))-1</f>
        <v>3</v>
      </c>
      <c r="I41" s="4">
        <f>([1]!RLowerCRIT(I$38,$Z41,$F$35,$F$36))-1</f>
        <v>3</v>
      </c>
      <c r="J41" s="4">
        <f>([1]!RLowerCRIT(J$38,$Z41,$F$35,$F$36))-1</f>
        <v>3</v>
      </c>
      <c r="K41" s="4">
        <f>([1]!RLowerCRIT(K$38,$Z41,$F$35,$F$36))-1</f>
        <v>4</v>
      </c>
      <c r="L41" s="4">
        <f>([1]!RLowerCRIT(L$38,$Z41,$F$35,$F$36))-1</f>
        <v>4</v>
      </c>
      <c r="M41" s="4">
        <f>([1]!RLowerCRIT(M$38,$Z41,$F$35,$F$36))-1</f>
        <v>4</v>
      </c>
      <c r="N41" s="4">
        <f>([1]!RLowerCRIT(N$38,$Z41,$F$35,$F$36))-1</f>
        <v>4</v>
      </c>
      <c r="O41" s="4">
        <f>([1]!RLowerCRIT(O$38,$Z41,$F$35,$F$36))-1</f>
        <v>4</v>
      </c>
      <c r="P41" s="4">
        <f>([1]!RLowerCRIT(P$38,$Z41,$F$35,$F$36))-1</f>
        <v>4</v>
      </c>
      <c r="Q41" s="4">
        <f>([1]!RLowerCRIT(Q$38,$Z41,$F$35,$F$36))-1</f>
        <v>5</v>
      </c>
      <c r="R41" s="4">
        <f>([1]!RLowerCRIT(R$38,$Z41,$F$35,$F$36))-1</f>
        <v>5</v>
      </c>
      <c r="S41" s="4">
        <f>([1]!RLowerCRIT(S$38,$Z41,$F$35,$F$36))-1</f>
        <v>5</v>
      </c>
      <c r="T41" s="4">
        <f>([1]!RLowerCRIT(T$38,$Z41,$F$35,$F$36))-1</f>
        <v>5</v>
      </c>
      <c r="U41" s="4">
        <f>([1]!RLowerCRIT(U$38,$Z41,$F$35,$F$36))-1</f>
        <v>5</v>
      </c>
      <c r="V41" s="4">
        <f>([1]!RLowerCRIT(V$38,$Z41,$F$35,$F$36))-1</f>
        <v>5</v>
      </c>
      <c r="W41" s="4">
        <f>([1]!RLowerCRIT(W$38,$Z41,$F$35,$F$36))-1</f>
        <v>5</v>
      </c>
      <c r="X41" s="4">
        <f>([1]!RLowerCRIT(X$38,$Z41,$F$35,$F$36))-1</f>
        <v>5</v>
      </c>
      <c r="Y41" s="4">
        <f>([1]!RLowerCRIT(Y$38,$Z41,$F$35,$F$36))-1</f>
        <v>5</v>
      </c>
      <c r="Z41" s="8">
        <v>6</v>
      </c>
      <c r="AA41" s="66"/>
      <c r="AC41" s="67" t="s">
        <v>9</v>
      </c>
      <c r="AD41" s="9">
        <v>4</v>
      </c>
      <c r="AE41" s="4">
        <f>([1]!RupperCRIT(AE$63,$AD41,$AG$35,$AG$36))+1</f>
        <v>9</v>
      </c>
      <c r="AF41" s="4"/>
      <c r="AG41" s="4">
        <f>([1]!RLowerCRIT(AG$38,$BA41,$AG$35,$AG$36))-1</f>
        <v>2</v>
      </c>
      <c r="AH41" s="4">
        <f>([1]!RLowerCRIT(AH$38,$BA41,$AG$35,$AG$36))-1</f>
        <v>2</v>
      </c>
      <c r="AI41" s="4">
        <f>([1]!RLowerCRIT(AI$38,$BA41,$AG$35,$AG$36))-1</f>
        <v>3</v>
      </c>
      <c r="AJ41" s="4">
        <f>([1]!RLowerCRIT(AJ$38,$BA41,$AG$35,$AG$36))-1</f>
        <v>3</v>
      </c>
      <c r="AK41" s="4">
        <f>([1]!RLowerCRIT(AK$38,$BA41,$AG$35,$AG$36))-1</f>
        <v>3</v>
      </c>
      <c r="AL41" s="4">
        <f>([1]!RLowerCRIT(AL$38,$BA41,$AG$35,$AG$36))-1</f>
        <v>3</v>
      </c>
      <c r="AM41" s="4">
        <f>([1]!RLowerCRIT(AM$38,$BA41,$AG$35,$AG$36))-1</f>
        <v>3</v>
      </c>
      <c r="AN41" s="4">
        <f>([1]!RLowerCRIT(AN$38,$BA41,$AG$35,$AG$36))-1</f>
        <v>3</v>
      </c>
      <c r="AO41" s="4">
        <f>([1]!RLowerCRIT(AO$38,$BA41,$AG$35,$AG$36))-1</f>
        <v>4</v>
      </c>
      <c r="AP41" s="4">
        <f>([1]!RLowerCRIT(AP$38,$BA41,$AG$35,$AG$36))-1</f>
        <v>4</v>
      </c>
      <c r="AQ41" s="4">
        <f>([1]!RLowerCRIT(AQ$38,$BA41,$AG$35,$AG$36))-1</f>
        <v>4</v>
      </c>
      <c r="AR41" s="4">
        <f>([1]!RLowerCRIT(AR$38,$BA41,$AG$35,$AG$36))-1</f>
        <v>4</v>
      </c>
      <c r="AS41" s="4">
        <f>([1]!RLowerCRIT(AS$38,$BA41,$AG$35,$AG$36))-1</f>
        <v>4</v>
      </c>
      <c r="AT41" s="4">
        <f>([1]!RLowerCRIT(AT$38,$BA41,$AG$35,$AG$36))-1</f>
        <v>4</v>
      </c>
      <c r="AU41" s="4">
        <f>([1]!RLowerCRIT(AU$38,$BA41,$AG$35,$AG$36))-1</f>
        <v>4</v>
      </c>
      <c r="AV41" s="4">
        <f>([1]!RLowerCRIT(AV$38,$BA41,$AG$35,$AG$36))-1</f>
        <v>5</v>
      </c>
      <c r="AW41" s="4">
        <f>([1]!RLowerCRIT(AW$38,$BA41,$AG$35,$AG$36))-1</f>
        <v>5</v>
      </c>
      <c r="AX41" s="4">
        <f>([1]!RLowerCRIT(AX$38,$BA41,$AG$35,$AG$36))-1</f>
        <v>5</v>
      </c>
      <c r="AY41" s="4">
        <f>([1]!RLowerCRIT(AY$38,$BA41,$AG$35,$AG$36))-1</f>
        <v>5</v>
      </c>
      <c r="AZ41" s="4">
        <f>([1]!RLowerCRIT(AZ$38,$BA41,$AG$35,$AG$36))-1</f>
        <v>5</v>
      </c>
      <c r="BA41" s="8">
        <v>6</v>
      </c>
      <c r="BB41" s="66"/>
    </row>
    <row r="42" spans="2:54" x14ac:dyDescent="0.25">
      <c r="B42" s="67"/>
      <c r="C42" s="9">
        <v>5</v>
      </c>
      <c r="D42" s="4">
        <f>([1]!RupperCRIT(D$63,$C42,$F$35,$F$36))+1</f>
        <v>9</v>
      </c>
      <c r="E42" s="4">
        <f>([1]!RupperCRIT(E$63,$C42,$F$35,$F$36))+1</f>
        <v>10</v>
      </c>
      <c r="F42" s="4"/>
      <c r="G42" s="4">
        <f>([1]!RLowerCRIT(G$38,$Z42,$F$35,$F$36))-1</f>
        <v>3</v>
      </c>
      <c r="H42" s="4">
        <f>([1]!RLowerCRIT(H$38,$Z42,$F$35,$F$36))-1</f>
        <v>3</v>
      </c>
      <c r="I42" s="4">
        <f>([1]!RLowerCRIT(I$38,$Z42,$F$35,$F$36))-1</f>
        <v>4</v>
      </c>
      <c r="J42" s="4">
        <f>([1]!RLowerCRIT(J$38,$Z42,$F$35,$F$36))-1</f>
        <v>4</v>
      </c>
      <c r="K42" s="4">
        <f>([1]!RLowerCRIT(K$38,$Z42,$F$35,$F$36))-1</f>
        <v>4</v>
      </c>
      <c r="L42" s="4">
        <f>([1]!RLowerCRIT(L$38,$Z42,$F$35,$F$36))-1</f>
        <v>4</v>
      </c>
      <c r="M42" s="4">
        <f>([1]!RLowerCRIT(M$38,$Z42,$F$35,$F$36))-1</f>
        <v>5</v>
      </c>
      <c r="N42" s="4">
        <f>([1]!RLowerCRIT(N$38,$Z42,$F$35,$F$36))-1</f>
        <v>5</v>
      </c>
      <c r="O42" s="4">
        <f>([1]!RLowerCRIT(O$38,$Z42,$F$35,$F$36))-1</f>
        <v>5</v>
      </c>
      <c r="P42" s="4">
        <f>([1]!RLowerCRIT(P$38,$Z42,$F$35,$F$36))-1</f>
        <v>5</v>
      </c>
      <c r="Q42" s="4">
        <f>([1]!RLowerCRIT(Q$38,$Z42,$F$35,$F$36))-1</f>
        <v>5</v>
      </c>
      <c r="R42" s="4">
        <f>([1]!RLowerCRIT(R$38,$Z42,$F$35,$F$36))-1</f>
        <v>5</v>
      </c>
      <c r="S42" s="4">
        <f>([1]!RLowerCRIT(S$38,$Z42,$F$35,$F$36))-1</f>
        <v>6</v>
      </c>
      <c r="T42" s="4">
        <f>([1]!RLowerCRIT(T$38,$Z42,$F$35,$F$36))-1</f>
        <v>6</v>
      </c>
      <c r="U42" s="4">
        <f>([1]!RLowerCRIT(U$38,$Z42,$F$35,$F$36))-1</f>
        <v>6</v>
      </c>
      <c r="V42" s="4">
        <f>([1]!RLowerCRIT(V$38,$Z42,$F$35,$F$36))-1</f>
        <v>6</v>
      </c>
      <c r="W42" s="4">
        <f>([1]!RLowerCRIT(W$38,$Z42,$F$35,$F$36))-1</f>
        <v>6</v>
      </c>
      <c r="X42" s="4">
        <f>([1]!RLowerCRIT(X$38,$Z42,$F$35,$F$36))-1</f>
        <v>6</v>
      </c>
      <c r="Y42" s="4">
        <f>([1]!RLowerCRIT(Y$38,$Z42,$F$35,$F$36))-1</f>
        <v>6</v>
      </c>
      <c r="Z42" s="8">
        <v>7</v>
      </c>
      <c r="AA42" s="66"/>
      <c r="AC42" s="67"/>
      <c r="AD42" s="9">
        <v>5</v>
      </c>
      <c r="AE42" s="7" t="s">
        <v>12</v>
      </c>
      <c r="AF42" s="4">
        <f>([1]!RupperCRIT(AF$63,$AD42,$AG$35,$AG$36))+1</f>
        <v>11</v>
      </c>
      <c r="AG42" s="4"/>
      <c r="AH42" s="4">
        <f>([1]!RLowerCRIT(AH$38,$BA42,$AG$35,$AG$36))-1</f>
        <v>3</v>
      </c>
      <c r="AI42" s="4">
        <f>([1]!RLowerCRIT(AI$38,$BA42,$AG$35,$AG$36))-1</f>
        <v>3</v>
      </c>
      <c r="AJ42" s="4">
        <f>([1]!RLowerCRIT(AJ$38,$BA42,$AG$35,$AG$36))-1</f>
        <v>3</v>
      </c>
      <c r="AK42" s="4">
        <f>([1]!RLowerCRIT(AK$38,$BA42,$AG$35,$AG$36))-1</f>
        <v>3</v>
      </c>
      <c r="AL42" s="4">
        <f>([1]!RLowerCRIT(AL$38,$BA42,$AG$35,$AG$36))-1</f>
        <v>4</v>
      </c>
      <c r="AM42" s="4">
        <f>([1]!RLowerCRIT(AM$38,$BA42,$AG$35,$AG$36))-1</f>
        <v>4</v>
      </c>
      <c r="AN42" s="4">
        <f>([1]!RLowerCRIT(AN$38,$BA42,$AG$35,$AG$36))-1</f>
        <v>4</v>
      </c>
      <c r="AO42" s="4">
        <f>([1]!RLowerCRIT(AO$38,$BA42,$AG$35,$AG$36))-1</f>
        <v>4</v>
      </c>
      <c r="AP42" s="4">
        <f>([1]!RLowerCRIT(AP$38,$BA42,$AG$35,$AG$36))-1</f>
        <v>4</v>
      </c>
      <c r="AQ42" s="4">
        <f>([1]!RLowerCRIT(AQ$38,$BA42,$AG$35,$AG$36))-1</f>
        <v>5</v>
      </c>
      <c r="AR42" s="4">
        <f>([1]!RLowerCRIT(AR$38,$BA42,$AG$35,$AG$36))-1</f>
        <v>5</v>
      </c>
      <c r="AS42" s="4">
        <f>([1]!RLowerCRIT(AS$38,$BA42,$AG$35,$AG$36))-1</f>
        <v>5</v>
      </c>
      <c r="AT42" s="4">
        <f>([1]!RLowerCRIT(AT$38,$BA42,$AG$35,$AG$36))-1</f>
        <v>5</v>
      </c>
      <c r="AU42" s="4">
        <f>([1]!RLowerCRIT(AU$38,$BA42,$AG$35,$AG$36))-1</f>
        <v>5</v>
      </c>
      <c r="AV42" s="4">
        <f>([1]!RLowerCRIT(AV$38,$BA42,$AG$35,$AG$36))-1</f>
        <v>5</v>
      </c>
      <c r="AW42" s="4">
        <f>([1]!RLowerCRIT(AW$38,$BA42,$AG$35,$AG$36))-1</f>
        <v>5</v>
      </c>
      <c r="AX42" s="4">
        <f>([1]!RLowerCRIT(AX$38,$BA42,$AG$35,$AG$36))-1</f>
        <v>6</v>
      </c>
      <c r="AY42" s="4">
        <f>([1]!RLowerCRIT(AY$38,$BA42,$AG$35,$AG$36))-1</f>
        <v>6</v>
      </c>
      <c r="AZ42" s="4">
        <f>([1]!RLowerCRIT(AZ$38,$BA42,$AG$35,$AG$36))-1</f>
        <v>6</v>
      </c>
      <c r="BA42" s="8">
        <v>7</v>
      </c>
      <c r="BB42" s="66"/>
    </row>
    <row r="43" spans="2:54" x14ac:dyDescent="0.25">
      <c r="B43" s="67"/>
      <c r="C43" s="9">
        <v>6</v>
      </c>
      <c r="D43" s="7" t="s">
        <v>12</v>
      </c>
      <c r="E43" s="4">
        <f>([1]!RupperCRIT(E$63,$C43,$F$35,$F$36))+1</f>
        <v>11</v>
      </c>
      <c r="F43" s="4">
        <f>([1]!RupperCRIT(F$63,$C43,$F$35,$F$36))+1</f>
        <v>12</v>
      </c>
      <c r="G43" s="4"/>
      <c r="H43" s="4">
        <f>([1]!RLowerCRIT(H$38,$Z43,$F$35,$F$36))-1</f>
        <v>4</v>
      </c>
      <c r="I43" s="4">
        <f>([1]!RLowerCRIT(I$38,$Z43,$F$35,$F$36))-1</f>
        <v>4</v>
      </c>
      <c r="J43" s="4">
        <f>([1]!RLowerCRIT(J$38,$Z43,$F$35,$F$36))-1</f>
        <v>4</v>
      </c>
      <c r="K43" s="4">
        <f>([1]!RLowerCRIT(K$38,$Z43,$F$35,$F$36))-1</f>
        <v>5</v>
      </c>
      <c r="L43" s="4">
        <f>([1]!RLowerCRIT(L$38,$Z43,$F$35,$F$36))-1</f>
        <v>5</v>
      </c>
      <c r="M43" s="4">
        <f>([1]!RLowerCRIT(M$38,$Z43,$F$35,$F$36))-1</f>
        <v>5</v>
      </c>
      <c r="N43" s="4">
        <f>([1]!RLowerCRIT(N$38,$Z43,$F$35,$F$36))-1</f>
        <v>5</v>
      </c>
      <c r="O43" s="4">
        <f>([1]!RLowerCRIT(O$38,$Z43,$F$35,$F$36))-1</f>
        <v>5</v>
      </c>
      <c r="P43" s="4">
        <f>([1]!RLowerCRIT(P$38,$Z43,$F$35,$F$36))-1</f>
        <v>6</v>
      </c>
      <c r="Q43" s="4">
        <f>([1]!RLowerCRIT(Q$38,$Z43,$F$35,$F$36))-1</f>
        <v>6</v>
      </c>
      <c r="R43" s="4">
        <f>([1]!RLowerCRIT(R$38,$Z43,$F$35,$F$36))-1</f>
        <v>6</v>
      </c>
      <c r="S43" s="4">
        <f>([1]!RLowerCRIT(S$38,$Z43,$F$35,$F$36))-1</f>
        <v>6</v>
      </c>
      <c r="T43" s="4">
        <f>([1]!RLowerCRIT(T$38,$Z43,$F$35,$F$36))-1</f>
        <v>6</v>
      </c>
      <c r="U43" s="4">
        <f>([1]!RLowerCRIT(U$38,$Z43,$F$35,$F$36))-1</f>
        <v>7</v>
      </c>
      <c r="V43" s="4">
        <f>([1]!RLowerCRIT(V$38,$Z43,$F$35,$F$36))-1</f>
        <v>7</v>
      </c>
      <c r="W43" s="4">
        <f>([1]!RLowerCRIT(W$38,$Z43,$F$35,$F$36))-1</f>
        <v>7</v>
      </c>
      <c r="X43" s="4">
        <f>([1]!RLowerCRIT(X$38,$Z43,$F$35,$F$36))-1</f>
        <v>7</v>
      </c>
      <c r="Y43" s="4">
        <f>([1]!RLowerCRIT(Y$38,$Z43,$F$35,$F$36))-1</f>
        <v>7</v>
      </c>
      <c r="Z43" s="8">
        <v>8</v>
      </c>
      <c r="AA43" s="66"/>
      <c r="AC43" s="67"/>
      <c r="AD43" s="9">
        <v>6</v>
      </c>
      <c r="AE43" s="7" t="s">
        <v>12</v>
      </c>
      <c r="AF43" s="4">
        <f>([1]!RupperCRIT(AF$63,$AD43,$AG$35,$AG$36))+1</f>
        <v>11</v>
      </c>
      <c r="AG43" s="4">
        <f>([1]!RupperCRIT(AG$63,$AD43,$AG$35,$AG$36))+1</f>
        <v>12</v>
      </c>
      <c r="AH43" s="4"/>
      <c r="AI43" s="4">
        <f>([1]!RLowerCRIT(AI$38,$BA43,$AG$35,$AG$36))-1</f>
        <v>3</v>
      </c>
      <c r="AJ43" s="4">
        <f>([1]!RLowerCRIT(AJ$38,$BA43,$AG$35,$AG$36))-1</f>
        <v>3</v>
      </c>
      <c r="AK43" s="4">
        <f>([1]!RLowerCRIT(AK$38,$BA43,$AG$35,$AG$36))-1</f>
        <v>4</v>
      </c>
      <c r="AL43" s="4">
        <f>([1]!RLowerCRIT(AL$38,$BA43,$AG$35,$AG$36))-1</f>
        <v>4</v>
      </c>
      <c r="AM43" s="4">
        <f>([1]!RLowerCRIT(AM$38,$BA43,$AG$35,$AG$36))-1</f>
        <v>4</v>
      </c>
      <c r="AN43" s="4">
        <f>([1]!RLowerCRIT(AN$38,$BA43,$AG$35,$AG$36))-1</f>
        <v>5</v>
      </c>
      <c r="AO43" s="4">
        <f>([1]!RLowerCRIT(AO$38,$BA43,$AG$35,$AG$36))-1</f>
        <v>5</v>
      </c>
      <c r="AP43" s="4">
        <f>([1]!RLowerCRIT(AP$38,$BA43,$AG$35,$AG$36))-1</f>
        <v>5</v>
      </c>
      <c r="AQ43" s="4">
        <f>([1]!RLowerCRIT(AQ$38,$BA43,$AG$35,$AG$36))-1</f>
        <v>5</v>
      </c>
      <c r="AR43" s="4">
        <f>([1]!RLowerCRIT(AR$38,$BA43,$AG$35,$AG$36))-1</f>
        <v>5</v>
      </c>
      <c r="AS43" s="4">
        <f>([1]!RLowerCRIT(AS$38,$BA43,$AG$35,$AG$36))-1</f>
        <v>6</v>
      </c>
      <c r="AT43" s="4">
        <f>([1]!RLowerCRIT(AT$38,$BA43,$AG$35,$AG$36))-1</f>
        <v>6</v>
      </c>
      <c r="AU43" s="4">
        <f>([1]!RLowerCRIT(AU$38,$BA43,$AG$35,$AG$36))-1</f>
        <v>6</v>
      </c>
      <c r="AV43" s="4">
        <f>([1]!RLowerCRIT(AV$38,$BA43,$AG$35,$AG$36))-1</f>
        <v>6</v>
      </c>
      <c r="AW43" s="4">
        <f>([1]!RLowerCRIT(AW$38,$BA43,$AG$35,$AG$36))-1</f>
        <v>6</v>
      </c>
      <c r="AX43" s="4">
        <f>([1]!RLowerCRIT(AX$38,$BA43,$AG$35,$AG$36))-1</f>
        <v>6</v>
      </c>
      <c r="AY43" s="4">
        <f>([1]!RLowerCRIT(AY$38,$BA43,$AG$35,$AG$36))-1</f>
        <v>6</v>
      </c>
      <c r="AZ43" s="4">
        <f>([1]!RLowerCRIT(AZ$38,$BA43,$AG$35,$AG$36))-1</f>
        <v>7</v>
      </c>
      <c r="BA43" s="8">
        <v>8</v>
      </c>
      <c r="BB43" s="66"/>
    </row>
    <row r="44" spans="2:54" x14ac:dyDescent="0.25">
      <c r="B44" s="67"/>
      <c r="C44" s="9">
        <v>7</v>
      </c>
      <c r="D44" s="7" t="s">
        <v>12</v>
      </c>
      <c r="E44" s="4">
        <f>([1]!RupperCRIT(E$63,$C44,$F$35,$F$36))+1</f>
        <v>11</v>
      </c>
      <c r="F44" s="4">
        <f>([1]!RupperCRIT(F$63,$C44,$F$35,$F$36))+1</f>
        <v>12</v>
      </c>
      <c r="G44" s="4">
        <f>([1]!RupperCRIT(G$63,$C44,$F$35,$F$36))+1</f>
        <v>13</v>
      </c>
      <c r="H44" s="4"/>
      <c r="I44" s="4">
        <f>([1]!RLowerCRIT(I$38,$Z44,$F$35,$F$36))-1</f>
        <v>4</v>
      </c>
      <c r="J44" s="4">
        <f>([1]!RLowerCRIT(J$38,$Z44,$F$35,$F$36))-1</f>
        <v>5</v>
      </c>
      <c r="K44" s="4">
        <f>([1]!RLowerCRIT(K$38,$Z44,$F$35,$F$36))-1</f>
        <v>5</v>
      </c>
      <c r="L44" s="4">
        <f>([1]!RLowerCRIT(L$38,$Z44,$F$35,$F$36))-1</f>
        <v>5</v>
      </c>
      <c r="M44" s="4">
        <f>([1]!RLowerCRIT(M$38,$Z44,$F$35,$F$36))-1</f>
        <v>6</v>
      </c>
      <c r="N44" s="4">
        <f>([1]!RLowerCRIT(N$38,$Z44,$F$35,$F$36))-1</f>
        <v>6</v>
      </c>
      <c r="O44" s="4">
        <f>([1]!RLowerCRIT(O$38,$Z44,$F$35,$F$36))-1</f>
        <v>6</v>
      </c>
      <c r="P44" s="4">
        <f>([1]!RLowerCRIT(P$38,$Z44,$F$35,$F$36))-1</f>
        <v>6</v>
      </c>
      <c r="Q44" s="4">
        <f>([1]!RLowerCRIT(Q$38,$Z44,$F$35,$F$36))-1</f>
        <v>7</v>
      </c>
      <c r="R44" s="4">
        <f>([1]!RLowerCRIT(R$38,$Z44,$F$35,$F$36))-1</f>
        <v>7</v>
      </c>
      <c r="S44" s="4">
        <f>([1]!RLowerCRIT(S$38,$Z44,$F$35,$F$36))-1</f>
        <v>7</v>
      </c>
      <c r="T44" s="4">
        <f>([1]!RLowerCRIT(T$38,$Z44,$F$35,$F$36))-1</f>
        <v>7</v>
      </c>
      <c r="U44" s="4">
        <f>([1]!RLowerCRIT(U$38,$Z44,$F$35,$F$36))-1</f>
        <v>7</v>
      </c>
      <c r="V44" s="4">
        <f>([1]!RLowerCRIT(V$38,$Z44,$F$35,$F$36))-1</f>
        <v>7</v>
      </c>
      <c r="W44" s="4">
        <f>([1]!RLowerCRIT(W$38,$Z44,$F$35,$F$36))-1</f>
        <v>8</v>
      </c>
      <c r="X44" s="4">
        <f>([1]!RLowerCRIT(X$38,$Z44,$F$35,$F$36))-1</f>
        <v>8</v>
      </c>
      <c r="Y44" s="4">
        <f>([1]!RLowerCRIT(Y$38,$Z44,$F$35,$F$36))-1</f>
        <v>8</v>
      </c>
      <c r="Z44" s="8">
        <v>9</v>
      </c>
      <c r="AA44" s="66"/>
      <c r="AC44" s="67"/>
      <c r="AD44" s="9">
        <v>7</v>
      </c>
      <c r="AE44" s="7" t="s">
        <v>12</v>
      </c>
      <c r="AF44" s="7" t="s">
        <v>12</v>
      </c>
      <c r="AG44" s="4">
        <f>([1]!RupperCRIT(AG$63,$AD44,$AG$35,$AG$36))+1</f>
        <v>13</v>
      </c>
      <c r="AH44" s="4">
        <f>([1]!RupperCRIT(AH$63,$AD44,$AG$35,$AG$36))+1</f>
        <v>13</v>
      </c>
      <c r="AI44" s="4"/>
      <c r="AJ44" s="4">
        <f>([1]!RLowerCRIT(AJ$38,$BA44,$AG$35,$AG$36))-1</f>
        <v>4</v>
      </c>
      <c r="AK44" s="4">
        <f>([1]!RLowerCRIT(AK$38,$BA44,$AG$35,$AG$36))-1</f>
        <v>4</v>
      </c>
      <c r="AL44" s="4">
        <f>([1]!RLowerCRIT(AL$38,$BA44,$AG$35,$AG$36))-1</f>
        <v>5</v>
      </c>
      <c r="AM44" s="4">
        <f>([1]!RLowerCRIT(AM$38,$BA44,$AG$35,$AG$36))-1</f>
        <v>5</v>
      </c>
      <c r="AN44" s="4">
        <f>([1]!RLowerCRIT(AN$38,$BA44,$AG$35,$AG$36))-1</f>
        <v>5</v>
      </c>
      <c r="AO44" s="4">
        <f>([1]!RLowerCRIT(AO$38,$BA44,$AG$35,$AG$36))-1</f>
        <v>5</v>
      </c>
      <c r="AP44" s="4">
        <f>([1]!RLowerCRIT(AP$38,$BA44,$AG$35,$AG$36))-1</f>
        <v>6</v>
      </c>
      <c r="AQ44" s="4">
        <f>([1]!RLowerCRIT(AQ$38,$BA44,$AG$35,$AG$36))-1</f>
        <v>6</v>
      </c>
      <c r="AR44" s="4">
        <f>([1]!RLowerCRIT(AR$38,$BA44,$AG$35,$AG$36))-1</f>
        <v>6</v>
      </c>
      <c r="AS44" s="4">
        <f>([1]!RLowerCRIT(AS$38,$BA44,$AG$35,$AG$36))-1</f>
        <v>6</v>
      </c>
      <c r="AT44" s="4">
        <f>([1]!RLowerCRIT(AT$38,$BA44,$AG$35,$AG$36))-1</f>
        <v>6</v>
      </c>
      <c r="AU44" s="4">
        <f>([1]!RLowerCRIT(AU$38,$BA44,$AG$35,$AG$36))-1</f>
        <v>7</v>
      </c>
      <c r="AV44" s="4">
        <f>([1]!RLowerCRIT(AV$38,$BA44,$AG$35,$AG$36))-1</f>
        <v>7</v>
      </c>
      <c r="AW44" s="4">
        <f>([1]!RLowerCRIT(AW$38,$BA44,$AG$35,$AG$36))-1</f>
        <v>7</v>
      </c>
      <c r="AX44" s="4">
        <f>([1]!RLowerCRIT(AX$38,$BA44,$AG$35,$AG$36))-1</f>
        <v>7</v>
      </c>
      <c r="AY44" s="4">
        <f>([1]!RLowerCRIT(AY$38,$BA44,$AG$35,$AG$36))-1</f>
        <v>7</v>
      </c>
      <c r="AZ44" s="4">
        <f>([1]!RLowerCRIT(AZ$38,$BA44,$AG$35,$AG$36))-1</f>
        <v>7</v>
      </c>
      <c r="BA44" s="8">
        <v>9</v>
      </c>
      <c r="BB44" s="66"/>
    </row>
    <row r="45" spans="2:54" x14ac:dyDescent="0.25">
      <c r="B45" s="67"/>
      <c r="C45" s="9">
        <v>8</v>
      </c>
      <c r="D45" s="7" t="s">
        <v>12</v>
      </c>
      <c r="E45" s="7" t="s">
        <v>12</v>
      </c>
      <c r="F45" s="4">
        <f>([1]!RupperCRIT(F$63,$C45,$F$35,$F$36))+1</f>
        <v>13</v>
      </c>
      <c r="G45" s="4">
        <f>([1]!RupperCRIT(G$63,$C45,$F$35,$F$36))+1</f>
        <v>14</v>
      </c>
      <c r="H45" s="4">
        <f>([1]!RupperCRIT(H$63,$C45,$F$35,$F$36))+1</f>
        <v>14</v>
      </c>
      <c r="I45" s="4"/>
      <c r="J45" s="4">
        <f>([1]!RLowerCRIT(J$38,$Z45,$F$35,$F$36))-1</f>
        <v>5</v>
      </c>
      <c r="K45" s="4">
        <f>([1]!RLowerCRIT(K$38,$Z45,$F$35,$F$36))-1</f>
        <v>5</v>
      </c>
      <c r="L45" s="4">
        <f>([1]!RLowerCRIT(L$38,$Z45,$F$35,$F$36))-1</f>
        <v>6</v>
      </c>
      <c r="M45" s="4">
        <f>([1]!RLowerCRIT(M$38,$Z45,$F$35,$F$36))-1</f>
        <v>6</v>
      </c>
      <c r="N45" s="4">
        <f>([1]!RLowerCRIT(N$38,$Z45,$F$35,$F$36))-1</f>
        <v>6</v>
      </c>
      <c r="O45" s="4">
        <f>([1]!RLowerCRIT(O$38,$Z45,$F$35,$F$36))-1</f>
        <v>7</v>
      </c>
      <c r="P45" s="4">
        <f>([1]!RLowerCRIT(P$38,$Z45,$F$35,$F$36))-1</f>
        <v>7</v>
      </c>
      <c r="Q45" s="4">
        <f>([1]!RLowerCRIT(Q$38,$Z45,$F$35,$F$36))-1</f>
        <v>7</v>
      </c>
      <c r="R45" s="4">
        <f>([1]!RLowerCRIT(R$38,$Z45,$F$35,$F$36))-1</f>
        <v>7</v>
      </c>
      <c r="S45" s="4">
        <f>([1]!RLowerCRIT(S$38,$Z45,$F$35,$F$36))-1</f>
        <v>8</v>
      </c>
      <c r="T45" s="4">
        <f>([1]!RLowerCRIT(T$38,$Z45,$F$35,$F$36))-1</f>
        <v>8</v>
      </c>
      <c r="U45" s="4">
        <f>([1]!RLowerCRIT(U$38,$Z45,$F$35,$F$36))-1</f>
        <v>8</v>
      </c>
      <c r="V45" s="4">
        <f>([1]!RLowerCRIT(V$38,$Z45,$F$35,$F$36))-1</f>
        <v>8</v>
      </c>
      <c r="W45" s="4">
        <f>([1]!RLowerCRIT(W$38,$Z45,$F$35,$F$36))-1</f>
        <v>8</v>
      </c>
      <c r="X45" s="4">
        <f>([1]!RLowerCRIT(X$38,$Z45,$F$35,$F$36))-1</f>
        <v>8</v>
      </c>
      <c r="Y45" s="4">
        <f>([1]!RLowerCRIT(Y$38,$Z45,$F$35,$F$36))-1</f>
        <v>9</v>
      </c>
      <c r="Z45" s="8">
        <v>10</v>
      </c>
      <c r="AA45" s="66"/>
      <c r="AC45" s="67"/>
      <c r="AD45" s="9">
        <v>8</v>
      </c>
      <c r="AE45" s="7" t="s">
        <v>12</v>
      </c>
      <c r="AF45" s="7" t="s">
        <v>12</v>
      </c>
      <c r="AG45" s="4">
        <f>([1]!RupperCRIT(AG$63,$AD45,$AG$35,$AG$36))+1</f>
        <v>13</v>
      </c>
      <c r="AH45" s="4">
        <f>([1]!RupperCRIT(AH$63,$AD45,$AG$35,$AG$36))+1</f>
        <v>14</v>
      </c>
      <c r="AI45" s="4">
        <f>([1]!RupperCRIT(AI$63,$AD45,$AG$35,$AG$36))+1</f>
        <v>15</v>
      </c>
      <c r="AJ45" s="4"/>
      <c r="AK45" s="4">
        <f>([1]!RLowerCRIT(AK$38,$BA45,$AG$35,$AG$36))-1</f>
        <v>5</v>
      </c>
      <c r="AL45" s="4">
        <f>([1]!RLowerCRIT(AL$38,$BA45,$AG$35,$AG$36))-1</f>
        <v>5</v>
      </c>
      <c r="AM45" s="4">
        <f>([1]!RLowerCRIT(AM$38,$BA45,$AG$35,$AG$36))-1</f>
        <v>5</v>
      </c>
      <c r="AN45" s="4">
        <f>([1]!RLowerCRIT(AN$38,$BA45,$AG$35,$AG$36))-1</f>
        <v>5</v>
      </c>
      <c r="AO45" s="4">
        <f>([1]!RLowerCRIT(AO$38,$BA45,$AG$35,$AG$36))-1</f>
        <v>6</v>
      </c>
      <c r="AP45" s="4">
        <f>([1]!RLowerCRIT(AP$38,$BA45,$AG$35,$AG$36))-1</f>
        <v>6</v>
      </c>
      <c r="AQ45" s="4">
        <f>([1]!RLowerCRIT(AQ$38,$BA45,$AG$35,$AG$36))-1</f>
        <v>6</v>
      </c>
      <c r="AR45" s="4">
        <f>([1]!RLowerCRIT(AR$38,$BA45,$AG$35,$AG$36))-1</f>
        <v>7</v>
      </c>
      <c r="AS45" s="4">
        <f>([1]!RLowerCRIT(AS$38,$BA45,$AG$35,$AG$36))-1</f>
        <v>7</v>
      </c>
      <c r="AT45" s="4">
        <f>([1]!RLowerCRIT(AT$38,$BA45,$AG$35,$AG$36))-1</f>
        <v>7</v>
      </c>
      <c r="AU45" s="4">
        <f>([1]!RLowerCRIT(AU$38,$BA45,$AG$35,$AG$36))-1</f>
        <v>7</v>
      </c>
      <c r="AV45" s="4">
        <f>([1]!RLowerCRIT(AV$38,$BA45,$AG$35,$AG$36))-1</f>
        <v>7</v>
      </c>
      <c r="AW45" s="4">
        <f>([1]!RLowerCRIT(AW$38,$BA45,$AG$35,$AG$36))-1</f>
        <v>8</v>
      </c>
      <c r="AX45" s="4">
        <f>([1]!RLowerCRIT(AX$38,$BA45,$AG$35,$AG$36))-1</f>
        <v>8</v>
      </c>
      <c r="AY45" s="4">
        <f>([1]!RLowerCRIT(AY$38,$BA45,$AG$35,$AG$36))-1</f>
        <v>8</v>
      </c>
      <c r="AZ45" s="4">
        <f>([1]!RLowerCRIT(AZ$38,$BA45,$AG$35,$AG$36))-1</f>
        <v>8</v>
      </c>
      <c r="BA45" s="8">
        <v>10</v>
      </c>
      <c r="BB45" s="66"/>
    </row>
    <row r="46" spans="2:54" x14ac:dyDescent="0.25">
      <c r="B46" s="67"/>
      <c r="C46" s="9">
        <v>9</v>
      </c>
      <c r="D46" s="7" t="s">
        <v>12</v>
      </c>
      <c r="E46" s="7" t="s">
        <v>12</v>
      </c>
      <c r="F46" s="4">
        <f>([1]!RupperCRIT(F$63,$C46,$F$35,$F$36))+1</f>
        <v>13</v>
      </c>
      <c r="G46" s="4">
        <f>([1]!RupperCRIT(G$63,$C46,$F$35,$F$36))+1</f>
        <v>14</v>
      </c>
      <c r="H46" s="4">
        <f>([1]!RupperCRIT(H$63,$C46,$F$35,$F$36))+1</f>
        <v>15</v>
      </c>
      <c r="I46" s="4">
        <f>([1]!RupperCRIT(I$63,$C46,$F$35,$F$36))+1</f>
        <v>16</v>
      </c>
      <c r="J46" s="4"/>
      <c r="K46" s="4">
        <f>([1]!RLowerCRIT(K$38,$Z46,$F$35,$F$36))-1</f>
        <v>6</v>
      </c>
      <c r="L46" s="4">
        <f>([1]!RLowerCRIT(L$38,$Z46,$F$35,$F$36))-1</f>
        <v>6</v>
      </c>
      <c r="M46" s="4">
        <f>([1]!RLowerCRIT(M$38,$Z46,$F$35,$F$36))-1</f>
        <v>6</v>
      </c>
      <c r="N46" s="4">
        <f>([1]!RLowerCRIT(N$38,$Z46,$F$35,$F$36))-1</f>
        <v>7</v>
      </c>
      <c r="O46" s="4">
        <f>([1]!RLowerCRIT(O$38,$Z46,$F$35,$F$36))-1</f>
        <v>7</v>
      </c>
      <c r="P46" s="4">
        <f>([1]!RLowerCRIT(P$38,$Z46,$F$35,$F$36))-1</f>
        <v>7</v>
      </c>
      <c r="Q46" s="4">
        <f>([1]!RLowerCRIT(Q$38,$Z46,$F$35,$F$36))-1</f>
        <v>8</v>
      </c>
      <c r="R46" s="4">
        <f>([1]!RLowerCRIT(R$38,$Z46,$F$35,$F$36))-1</f>
        <v>8</v>
      </c>
      <c r="S46" s="4">
        <f>([1]!RLowerCRIT(S$38,$Z46,$F$35,$F$36))-1</f>
        <v>8</v>
      </c>
      <c r="T46" s="4">
        <f>([1]!RLowerCRIT(T$38,$Z46,$F$35,$F$36))-1</f>
        <v>8</v>
      </c>
      <c r="U46" s="4">
        <f>([1]!RLowerCRIT(U$38,$Z46,$F$35,$F$36))-1</f>
        <v>9</v>
      </c>
      <c r="V46" s="4">
        <f>([1]!RLowerCRIT(V$38,$Z46,$F$35,$F$36))-1</f>
        <v>9</v>
      </c>
      <c r="W46" s="4">
        <f>([1]!RLowerCRIT(W$38,$Z46,$F$35,$F$36))-1</f>
        <v>9</v>
      </c>
      <c r="X46" s="4">
        <f>([1]!RLowerCRIT(X$38,$Z46,$F$35,$F$36))-1</f>
        <v>9</v>
      </c>
      <c r="Y46" s="4">
        <f>([1]!RLowerCRIT(Y$38,$Z46,$F$35,$F$36))-1</f>
        <v>9</v>
      </c>
      <c r="Z46" s="8">
        <v>11</v>
      </c>
      <c r="AA46" s="66"/>
      <c r="AC46" s="67"/>
      <c r="AD46" s="9">
        <v>9</v>
      </c>
      <c r="AE46" s="7" t="s">
        <v>12</v>
      </c>
      <c r="AF46" s="7" t="s">
        <v>12</v>
      </c>
      <c r="AG46" s="7" t="s">
        <v>12</v>
      </c>
      <c r="AH46" s="4">
        <f>([1]!RupperCRIT(AH$63,$AD46,$AG$35,$AG$36))+1</f>
        <v>15</v>
      </c>
      <c r="AI46" s="4">
        <f>([1]!RupperCRIT(AI$63,$AD46,$AG$35,$AG$36))+1</f>
        <v>15</v>
      </c>
      <c r="AJ46" s="4">
        <f>([1]!RupperCRIT(AJ$63,$AD46,$AG$35,$AG$36))+1</f>
        <v>16</v>
      </c>
      <c r="AK46" s="4"/>
      <c r="AL46" s="4">
        <f>([1]!RLowerCRIT(AL$38,$BA46,$AG$35,$AG$36))-1</f>
        <v>5</v>
      </c>
      <c r="AM46" s="4">
        <f>([1]!RLowerCRIT(AM$38,$BA46,$AG$35,$AG$36))-1</f>
        <v>6</v>
      </c>
      <c r="AN46" s="4">
        <f>([1]!RLowerCRIT(AN$38,$BA46,$AG$35,$AG$36))-1</f>
        <v>6</v>
      </c>
      <c r="AO46" s="4">
        <f>([1]!RLowerCRIT(AO$38,$BA46,$AG$35,$AG$36))-1</f>
        <v>6</v>
      </c>
      <c r="AP46" s="4">
        <f>([1]!RLowerCRIT(AP$38,$BA46,$AG$35,$AG$36))-1</f>
        <v>7</v>
      </c>
      <c r="AQ46" s="4">
        <f>([1]!RLowerCRIT(AQ$38,$BA46,$AG$35,$AG$36))-1</f>
        <v>7</v>
      </c>
      <c r="AR46" s="4">
        <f>([1]!RLowerCRIT(AR$38,$BA46,$AG$35,$AG$36))-1</f>
        <v>7</v>
      </c>
      <c r="AS46" s="4">
        <f>([1]!RLowerCRIT(AS$38,$BA46,$AG$35,$AG$36))-1</f>
        <v>7</v>
      </c>
      <c r="AT46" s="4">
        <f>([1]!RLowerCRIT(AT$38,$BA46,$AG$35,$AG$36))-1</f>
        <v>8</v>
      </c>
      <c r="AU46" s="4">
        <f>([1]!RLowerCRIT(AU$38,$BA46,$AG$35,$AG$36))-1</f>
        <v>8</v>
      </c>
      <c r="AV46" s="4">
        <f>([1]!RLowerCRIT(AV$38,$BA46,$AG$35,$AG$36))-1</f>
        <v>8</v>
      </c>
      <c r="AW46" s="4">
        <f>([1]!RLowerCRIT(AW$38,$BA46,$AG$35,$AG$36))-1</f>
        <v>8</v>
      </c>
      <c r="AX46" s="4">
        <f>([1]!RLowerCRIT(AX$38,$BA46,$AG$35,$AG$36))-1</f>
        <v>8</v>
      </c>
      <c r="AY46" s="4">
        <f>([1]!RLowerCRIT(AY$38,$BA46,$AG$35,$AG$36))-1</f>
        <v>9</v>
      </c>
      <c r="AZ46" s="4">
        <f>([1]!RLowerCRIT(AZ$38,$BA46,$AG$35,$AG$36))-1</f>
        <v>9</v>
      </c>
      <c r="BA46" s="8">
        <v>11</v>
      </c>
      <c r="BB46" s="66"/>
    </row>
    <row r="47" spans="2:54" x14ac:dyDescent="0.25">
      <c r="B47" s="67"/>
      <c r="C47" s="9">
        <v>10</v>
      </c>
      <c r="D47" s="7" t="s">
        <v>12</v>
      </c>
      <c r="E47" s="7" t="s">
        <v>12</v>
      </c>
      <c r="F47" s="7" t="s">
        <v>12</v>
      </c>
      <c r="G47" s="4">
        <f>([1]!RupperCRIT(G$63,$C47,$F$35,$F$36))+1</f>
        <v>15</v>
      </c>
      <c r="H47" s="4">
        <f>([1]!RupperCRIT(H$63,$C47,$F$35,$F$36))+1</f>
        <v>15</v>
      </c>
      <c r="I47" s="4">
        <f>([1]!RupperCRIT(I$63,$C47,$F$35,$F$36))+1</f>
        <v>16</v>
      </c>
      <c r="J47" s="4">
        <f>([1]!RupperCRIT(J$63,$C47,$F$35,$F$36))+1</f>
        <v>17</v>
      </c>
      <c r="K47" s="4"/>
      <c r="L47" s="4">
        <f>([1]!RLowerCRIT(L$38,$Z47,$F$35,$F$36))-1</f>
        <v>7</v>
      </c>
      <c r="M47" s="4">
        <f>([1]!RLowerCRIT(M$38,$Z47,$F$35,$F$36))-1</f>
        <v>7</v>
      </c>
      <c r="N47" s="4">
        <f>([1]!RLowerCRIT(N$38,$Z47,$F$35,$F$36))-1</f>
        <v>7</v>
      </c>
      <c r="O47" s="4">
        <f>([1]!RLowerCRIT(O$38,$Z47,$F$35,$F$36))-1</f>
        <v>8</v>
      </c>
      <c r="P47" s="4">
        <f>([1]!RLowerCRIT(P$38,$Z47,$F$35,$F$36))-1</f>
        <v>8</v>
      </c>
      <c r="Q47" s="4">
        <f>([1]!RLowerCRIT(Q$38,$Z47,$F$35,$F$36))-1</f>
        <v>8</v>
      </c>
      <c r="R47" s="4">
        <f>([1]!RLowerCRIT(R$38,$Z47,$F$35,$F$36))-1</f>
        <v>8</v>
      </c>
      <c r="S47" s="4">
        <f>([1]!RLowerCRIT(S$38,$Z47,$F$35,$F$36))-1</f>
        <v>9</v>
      </c>
      <c r="T47" s="4">
        <f>([1]!RLowerCRIT(T$38,$Z47,$F$35,$F$36))-1</f>
        <v>9</v>
      </c>
      <c r="U47" s="4">
        <f>([1]!RLowerCRIT(U$38,$Z47,$F$35,$F$36))-1</f>
        <v>9</v>
      </c>
      <c r="V47" s="4">
        <f>([1]!RLowerCRIT(V$38,$Z47,$F$35,$F$36))-1</f>
        <v>9</v>
      </c>
      <c r="W47" s="4">
        <f>([1]!RLowerCRIT(W$38,$Z47,$F$35,$F$36))-1</f>
        <v>10</v>
      </c>
      <c r="X47" s="4">
        <f>([1]!RLowerCRIT(X$38,$Z47,$F$35,$F$36))-1</f>
        <v>10</v>
      </c>
      <c r="Y47" s="4">
        <f>([1]!RLowerCRIT(Y$38,$Z47,$F$35,$F$36))-1</f>
        <v>10</v>
      </c>
      <c r="Z47" s="8">
        <v>12</v>
      </c>
      <c r="AA47" s="66"/>
      <c r="AC47" s="67"/>
      <c r="AD47" s="9">
        <v>10</v>
      </c>
      <c r="AE47" s="7" t="s">
        <v>12</v>
      </c>
      <c r="AF47" s="7" t="s">
        <v>12</v>
      </c>
      <c r="AG47" s="7" t="s">
        <v>12</v>
      </c>
      <c r="AH47" s="4">
        <f>([1]!RupperCRIT(AH$63,$AD47,$AG$35,$AG$36))+1</f>
        <v>15</v>
      </c>
      <c r="AI47" s="4">
        <f>([1]!RupperCRIT(AI$63,$AD47,$AG$35,$AG$36))+1</f>
        <v>16</v>
      </c>
      <c r="AJ47" s="4">
        <f>([1]!RupperCRIT(AJ$63,$AD47,$AG$35,$AG$36))+1</f>
        <v>17</v>
      </c>
      <c r="AK47" s="4">
        <f>([1]!RupperCRIT(AK$63,$AD47,$AG$35,$AG$36))+1</f>
        <v>17</v>
      </c>
      <c r="AL47" s="4"/>
      <c r="AM47" s="4">
        <f>([1]!RLowerCRIT(AM$38,$BA47,$AG$35,$AG$36))-1</f>
        <v>6</v>
      </c>
      <c r="AN47" s="4">
        <f>([1]!RLowerCRIT(AN$38,$BA47,$AG$35,$AG$36))-1</f>
        <v>6</v>
      </c>
      <c r="AO47" s="4">
        <f>([1]!RLowerCRIT(AO$38,$BA47,$AG$35,$AG$36))-1</f>
        <v>7</v>
      </c>
      <c r="AP47" s="4">
        <f>([1]!RLowerCRIT(AP$38,$BA47,$AG$35,$AG$36))-1</f>
        <v>7</v>
      </c>
      <c r="AQ47" s="4">
        <f>([1]!RLowerCRIT(AQ$38,$BA47,$AG$35,$AG$36))-1</f>
        <v>7</v>
      </c>
      <c r="AR47" s="4">
        <f>([1]!RLowerCRIT(AR$38,$BA47,$AG$35,$AG$36))-1</f>
        <v>8</v>
      </c>
      <c r="AS47" s="4">
        <f>([1]!RLowerCRIT(AS$38,$BA47,$AG$35,$AG$36))-1</f>
        <v>8</v>
      </c>
      <c r="AT47" s="4">
        <f>([1]!RLowerCRIT(AT$38,$BA47,$AG$35,$AG$36))-1</f>
        <v>8</v>
      </c>
      <c r="AU47" s="4">
        <f>([1]!RLowerCRIT(AU$38,$BA47,$AG$35,$AG$36))-1</f>
        <v>8</v>
      </c>
      <c r="AV47" s="4">
        <f>([1]!RLowerCRIT(AV$38,$BA47,$AG$35,$AG$36))-1</f>
        <v>9</v>
      </c>
      <c r="AW47" s="4">
        <f>([1]!RLowerCRIT(AW$38,$BA47,$AG$35,$AG$36))-1</f>
        <v>9</v>
      </c>
      <c r="AX47" s="4">
        <f>([1]!RLowerCRIT(AX$38,$BA47,$AG$35,$AG$36))-1</f>
        <v>9</v>
      </c>
      <c r="AY47" s="4">
        <f>([1]!RLowerCRIT(AY$38,$BA47,$AG$35,$AG$36))-1</f>
        <v>9</v>
      </c>
      <c r="AZ47" s="4">
        <f>([1]!RLowerCRIT(AZ$38,$BA47,$AG$35,$AG$36))-1</f>
        <v>9</v>
      </c>
      <c r="BA47" s="8">
        <v>12</v>
      </c>
      <c r="BB47" s="66"/>
    </row>
    <row r="48" spans="2:54" x14ac:dyDescent="0.25">
      <c r="B48" s="67"/>
      <c r="C48" s="9">
        <v>11</v>
      </c>
      <c r="D48" s="7" t="s">
        <v>12</v>
      </c>
      <c r="E48" s="7" t="s">
        <v>12</v>
      </c>
      <c r="F48" s="7" t="s">
        <v>12</v>
      </c>
      <c r="G48" s="4">
        <f>([1]!RupperCRIT(G$63,$C48,$F$35,$F$36))+1</f>
        <v>15</v>
      </c>
      <c r="H48" s="4">
        <f>([1]!RupperCRIT(H$63,$C48,$F$35,$F$36))+1</f>
        <v>16</v>
      </c>
      <c r="I48" s="4">
        <f>([1]!RupperCRIT(I$63,$C48,$F$35,$F$36))+1</f>
        <v>17</v>
      </c>
      <c r="J48" s="4">
        <f>([1]!RupperCRIT(J$63,$C48,$F$35,$F$36))+1</f>
        <v>18</v>
      </c>
      <c r="K48" s="4">
        <f>([1]!RupperCRIT(K$63,$C48,$F$35,$F$36))+1</f>
        <v>18</v>
      </c>
      <c r="L48" s="4"/>
      <c r="M48" s="4">
        <f>([1]!RLowerCRIT(M$38,$Z48,$F$35,$F$36))-1</f>
        <v>7</v>
      </c>
      <c r="N48" s="4">
        <f>([1]!RLowerCRIT(N$38,$Z48,$F$35,$F$36))-1</f>
        <v>8</v>
      </c>
      <c r="O48" s="4">
        <f>([1]!RLowerCRIT(O$38,$Z48,$F$35,$F$36))-1</f>
        <v>8</v>
      </c>
      <c r="P48" s="4">
        <f>([1]!RLowerCRIT(P$38,$Z48,$F$35,$F$36))-1</f>
        <v>8</v>
      </c>
      <c r="Q48" s="4">
        <f>([1]!RLowerCRIT(Q$38,$Z48,$F$35,$F$36))-1</f>
        <v>9</v>
      </c>
      <c r="R48" s="4">
        <f>([1]!RLowerCRIT(R$38,$Z48,$F$35,$F$36))-1</f>
        <v>9</v>
      </c>
      <c r="S48" s="4">
        <f>([1]!RLowerCRIT(S$38,$Z48,$F$35,$F$36))-1</f>
        <v>9</v>
      </c>
      <c r="T48" s="4">
        <f>([1]!RLowerCRIT(T$38,$Z48,$F$35,$F$36))-1</f>
        <v>10</v>
      </c>
      <c r="U48" s="4">
        <f>([1]!RLowerCRIT(U$38,$Z48,$F$35,$F$36))-1</f>
        <v>10</v>
      </c>
      <c r="V48" s="4">
        <f>([1]!RLowerCRIT(V$38,$Z48,$F$35,$F$36))-1</f>
        <v>10</v>
      </c>
      <c r="W48" s="4">
        <f>([1]!RLowerCRIT(W$38,$Z48,$F$35,$F$36))-1</f>
        <v>10</v>
      </c>
      <c r="X48" s="4">
        <f>([1]!RLowerCRIT(X$38,$Z48,$F$35,$F$36))-1</f>
        <v>10</v>
      </c>
      <c r="Y48" s="4">
        <f>([1]!RLowerCRIT(Y$38,$Z48,$F$35,$F$36))-1</f>
        <v>11</v>
      </c>
      <c r="Z48" s="8">
        <v>13</v>
      </c>
      <c r="AA48" s="66"/>
      <c r="AC48" s="67"/>
      <c r="AD48" s="9">
        <v>11</v>
      </c>
      <c r="AE48" s="7" t="s">
        <v>12</v>
      </c>
      <c r="AF48" s="7" t="s">
        <v>12</v>
      </c>
      <c r="AG48" s="7" t="s">
        <v>12</v>
      </c>
      <c r="AH48" s="4">
        <f>([1]!RupperCRIT(AH$63,$AD48,$AG$35,$AG$36))+1</f>
        <v>15</v>
      </c>
      <c r="AI48" s="4">
        <f>([1]!RupperCRIT(AI$63,$AD48,$AG$35,$AG$36))+1</f>
        <v>16</v>
      </c>
      <c r="AJ48" s="4">
        <f>([1]!RupperCRIT(AJ$63,$AD48,$AG$35,$AG$36))+1</f>
        <v>17</v>
      </c>
      <c r="AK48" s="4">
        <f>([1]!RupperCRIT(AK$63,$AD48,$AG$35,$AG$36))+1</f>
        <v>18</v>
      </c>
      <c r="AL48" s="4">
        <f>([1]!RupperCRIT(AL$63,$AD48,$AG$35,$AG$36))+1</f>
        <v>19</v>
      </c>
      <c r="AM48" s="4"/>
      <c r="AN48" s="4">
        <f>([1]!RLowerCRIT(AN$38,$BA48,$AG$35,$AG$36))-1</f>
        <v>7</v>
      </c>
      <c r="AO48" s="4">
        <f>([1]!RLowerCRIT(AO$38,$BA48,$AG$35,$AG$36))-1</f>
        <v>7</v>
      </c>
      <c r="AP48" s="4">
        <f>([1]!RLowerCRIT(AP$38,$BA48,$AG$35,$AG$36))-1</f>
        <v>7</v>
      </c>
      <c r="AQ48" s="4">
        <f>([1]!RLowerCRIT(AQ$38,$BA48,$AG$35,$AG$36))-1</f>
        <v>8</v>
      </c>
      <c r="AR48" s="4">
        <f>([1]!RLowerCRIT(AR$38,$BA48,$AG$35,$AG$36))-1</f>
        <v>8</v>
      </c>
      <c r="AS48" s="4">
        <f>([1]!RLowerCRIT(AS$38,$BA48,$AG$35,$AG$36))-1</f>
        <v>8</v>
      </c>
      <c r="AT48" s="4">
        <f>([1]!RLowerCRIT(AT$38,$BA48,$AG$35,$AG$36))-1</f>
        <v>9</v>
      </c>
      <c r="AU48" s="4">
        <f>([1]!RLowerCRIT(AU$38,$BA48,$AG$35,$AG$36))-1</f>
        <v>9</v>
      </c>
      <c r="AV48" s="4">
        <f>([1]!RLowerCRIT(AV$38,$BA48,$AG$35,$AG$36))-1</f>
        <v>9</v>
      </c>
      <c r="AW48" s="4">
        <f>([1]!RLowerCRIT(AW$38,$BA48,$AG$35,$AG$36))-1</f>
        <v>9</v>
      </c>
      <c r="AX48" s="4">
        <f>([1]!RLowerCRIT(AX$38,$BA48,$AG$35,$AG$36))-1</f>
        <v>10</v>
      </c>
      <c r="AY48" s="4">
        <f>([1]!RLowerCRIT(AY$38,$BA48,$AG$35,$AG$36))-1</f>
        <v>10</v>
      </c>
      <c r="AZ48" s="4">
        <f>([1]!RLowerCRIT(AZ$38,$BA48,$AG$35,$AG$36))-1</f>
        <v>10</v>
      </c>
      <c r="BA48" s="8">
        <v>13</v>
      </c>
      <c r="BB48" s="66"/>
    </row>
    <row r="49" spans="2:54" x14ac:dyDescent="0.25">
      <c r="B49" s="67"/>
      <c r="C49" s="9">
        <v>12</v>
      </c>
      <c r="D49" s="7" t="s">
        <v>12</v>
      </c>
      <c r="E49" s="7" t="s">
        <v>12</v>
      </c>
      <c r="F49" s="7" t="s">
        <v>12</v>
      </c>
      <c r="G49" s="4">
        <f>([1]!RupperCRIT(G$63,$C49,$F$35,$F$36))+1</f>
        <v>15</v>
      </c>
      <c r="H49" s="4">
        <f>([1]!RupperCRIT(H$63,$C49,$F$35,$F$36))+1</f>
        <v>16</v>
      </c>
      <c r="I49" s="4">
        <f>([1]!RupperCRIT(I$63,$C49,$F$35,$F$36))+1</f>
        <v>17</v>
      </c>
      <c r="J49" s="4">
        <f>([1]!RupperCRIT(J$63,$C49,$F$35,$F$36))+1</f>
        <v>18</v>
      </c>
      <c r="K49" s="4">
        <f>([1]!RupperCRIT(K$63,$C49,$F$35,$F$36))+1</f>
        <v>19</v>
      </c>
      <c r="L49" s="4">
        <f>([1]!RupperCRIT(L$63,$C49,$F$35,$F$36))+1</f>
        <v>19</v>
      </c>
      <c r="M49" s="4"/>
      <c r="N49" s="4">
        <f>([1]!RLowerCRIT(N$38,$Z49,$F$35,$F$36))-1</f>
        <v>8</v>
      </c>
      <c r="O49" s="4">
        <f>([1]!RLowerCRIT(O$38,$Z49,$F$35,$F$36))-1</f>
        <v>8</v>
      </c>
      <c r="P49" s="4">
        <f>([1]!RLowerCRIT(P$38,$Z49,$F$35,$F$36))-1</f>
        <v>9</v>
      </c>
      <c r="Q49" s="4">
        <f>([1]!RLowerCRIT(Q$38,$Z49,$F$35,$F$36))-1</f>
        <v>9</v>
      </c>
      <c r="R49" s="4">
        <f>([1]!RLowerCRIT(R$38,$Z49,$F$35,$F$36))-1</f>
        <v>9</v>
      </c>
      <c r="S49" s="4">
        <f>([1]!RLowerCRIT(S$38,$Z49,$F$35,$F$36))-1</f>
        <v>10</v>
      </c>
      <c r="T49" s="4">
        <f>([1]!RLowerCRIT(T$38,$Z49,$F$35,$F$36))-1</f>
        <v>10</v>
      </c>
      <c r="U49" s="4">
        <f>([1]!RLowerCRIT(U$38,$Z49,$F$35,$F$36))-1</f>
        <v>10</v>
      </c>
      <c r="V49" s="4">
        <f>([1]!RLowerCRIT(V$38,$Z49,$F$35,$F$36))-1</f>
        <v>11</v>
      </c>
      <c r="W49" s="4">
        <f>([1]!RLowerCRIT(W$38,$Z49,$F$35,$F$36))-1</f>
        <v>11</v>
      </c>
      <c r="X49" s="4">
        <f>([1]!RLowerCRIT(X$38,$Z49,$F$35,$F$36))-1</f>
        <v>11</v>
      </c>
      <c r="Y49" s="4">
        <f>([1]!RLowerCRIT(Y$38,$Z49,$F$35,$F$36))-1</f>
        <v>11</v>
      </c>
      <c r="Z49" s="8">
        <v>14</v>
      </c>
      <c r="AA49" s="66"/>
      <c r="AC49" s="67"/>
      <c r="AD49" s="9">
        <v>12</v>
      </c>
      <c r="AE49" s="7" t="s">
        <v>12</v>
      </c>
      <c r="AF49" s="7" t="s">
        <v>12</v>
      </c>
      <c r="AG49" s="7" t="s">
        <v>12</v>
      </c>
      <c r="AH49" s="7" t="s">
        <v>12</v>
      </c>
      <c r="AI49" s="4">
        <f>([1]!RupperCRIT(AI$63,$AD49,$AG$35,$AG$36))+1</f>
        <v>17</v>
      </c>
      <c r="AJ49" s="4">
        <f>([1]!RupperCRIT(AJ$63,$AD49,$AG$35,$AG$36))+1</f>
        <v>18</v>
      </c>
      <c r="AK49" s="4">
        <f>([1]!RupperCRIT(AK$63,$AD49,$AG$35,$AG$36))+1</f>
        <v>19</v>
      </c>
      <c r="AL49" s="4">
        <f>([1]!RupperCRIT(AL$63,$AD49,$AG$35,$AG$36))+1</f>
        <v>19</v>
      </c>
      <c r="AM49" s="4">
        <f>([1]!RupperCRIT(AM$63,$AD49,$AG$35,$AG$36))+1</f>
        <v>20</v>
      </c>
      <c r="AN49" s="4"/>
      <c r="AO49" s="4">
        <f>([1]!RLowerCRIT(AO$38,$BA49,$AG$35,$AG$36))-1</f>
        <v>7</v>
      </c>
      <c r="AP49" s="4">
        <f>([1]!RLowerCRIT(AP$38,$BA49,$AG$35,$AG$36))-1</f>
        <v>8</v>
      </c>
      <c r="AQ49" s="4">
        <f>([1]!RLowerCRIT(AQ$38,$BA49,$AG$35,$AG$36))-1</f>
        <v>8</v>
      </c>
      <c r="AR49" s="4">
        <f>([1]!RLowerCRIT(AR$38,$BA49,$AG$35,$AG$36))-1</f>
        <v>8</v>
      </c>
      <c r="AS49" s="4">
        <f>([1]!RLowerCRIT(AS$38,$BA49,$AG$35,$AG$36))-1</f>
        <v>9</v>
      </c>
      <c r="AT49" s="4">
        <f>([1]!RLowerCRIT(AT$38,$BA49,$AG$35,$AG$36))-1</f>
        <v>9</v>
      </c>
      <c r="AU49" s="4">
        <f>([1]!RLowerCRIT(AU$38,$BA49,$AG$35,$AG$36))-1</f>
        <v>9</v>
      </c>
      <c r="AV49" s="4">
        <f>([1]!RLowerCRIT(AV$38,$BA49,$AG$35,$AG$36))-1</f>
        <v>10</v>
      </c>
      <c r="AW49" s="4">
        <f>([1]!RLowerCRIT(AW$38,$BA49,$AG$35,$AG$36))-1</f>
        <v>10</v>
      </c>
      <c r="AX49" s="4">
        <f>([1]!RLowerCRIT(AX$38,$BA49,$AG$35,$AG$36))-1</f>
        <v>10</v>
      </c>
      <c r="AY49" s="4">
        <f>([1]!RLowerCRIT(AY$38,$BA49,$AG$35,$AG$36))-1</f>
        <v>10</v>
      </c>
      <c r="AZ49" s="4">
        <f>([1]!RLowerCRIT(AZ$38,$BA49,$AG$35,$AG$36))-1</f>
        <v>11</v>
      </c>
      <c r="BA49" s="8">
        <v>14</v>
      </c>
      <c r="BB49" s="66"/>
    </row>
    <row r="50" spans="2:54" x14ac:dyDescent="0.25">
      <c r="B50" s="67"/>
      <c r="C50" s="9">
        <v>13</v>
      </c>
      <c r="D50" s="7" t="s">
        <v>12</v>
      </c>
      <c r="E50" s="7" t="s">
        <v>12</v>
      </c>
      <c r="F50" s="7" t="s">
        <v>12</v>
      </c>
      <c r="G50" s="7" t="s">
        <v>12</v>
      </c>
      <c r="H50" s="4">
        <f>([1]!RupperCRIT(H$63,$C50,$F$35,$F$36))+1</f>
        <v>17</v>
      </c>
      <c r="I50" s="4">
        <f>([1]!RupperCRIT(I$63,$C50,$F$35,$F$36))+1</f>
        <v>18</v>
      </c>
      <c r="J50" s="4">
        <f>([1]!RupperCRIT(J$63,$C50,$F$35,$F$36))+1</f>
        <v>19</v>
      </c>
      <c r="K50" s="4">
        <f>([1]!RupperCRIT(K$63,$C50,$F$35,$F$36))+1</f>
        <v>19</v>
      </c>
      <c r="L50" s="4">
        <f>([1]!RupperCRIT(L$63,$C50,$F$35,$F$36))+1</f>
        <v>20</v>
      </c>
      <c r="M50" s="4">
        <f>([1]!RupperCRIT(M$63,$C50,$F$35,$F$36))+1</f>
        <v>21</v>
      </c>
      <c r="N50" s="4"/>
      <c r="O50" s="4">
        <f>([1]!RLowerCRIT(O$38,$Z50,$F$35,$F$36))-1</f>
        <v>9</v>
      </c>
      <c r="P50" s="4">
        <f>([1]!RLowerCRIT(P$38,$Z50,$F$35,$F$36))-1</f>
        <v>9</v>
      </c>
      <c r="Q50" s="4">
        <f>([1]!RLowerCRIT(Q$38,$Z50,$F$35,$F$36))-1</f>
        <v>10</v>
      </c>
      <c r="R50" s="4">
        <f>([1]!RLowerCRIT(R$38,$Z50,$F$35,$F$36))-1</f>
        <v>10</v>
      </c>
      <c r="S50" s="4">
        <f>([1]!RLowerCRIT(S$38,$Z50,$F$35,$F$36))-1</f>
        <v>10</v>
      </c>
      <c r="T50" s="4">
        <f>([1]!RLowerCRIT(T$38,$Z50,$F$35,$F$36))-1</f>
        <v>11</v>
      </c>
      <c r="U50" s="4">
        <f>([1]!RLowerCRIT(U$38,$Z50,$F$35,$F$36))-1</f>
        <v>11</v>
      </c>
      <c r="V50" s="4">
        <f>([1]!RLowerCRIT(V$38,$Z50,$F$35,$F$36))-1</f>
        <v>11</v>
      </c>
      <c r="W50" s="4">
        <f>([1]!RLowerCRIT(W$38,$Z50,$F$35,$F$36))-1</f>
        <v>11</v>
      </c>
      <c r="X50" s="4">
        <f>([1]!RLowerCRIT(X$38,$Z50,$F$35,$F$36))-1</f>
        <v>12</v>
      </c>
      <c r="Y50" s="4">
        <f>([1]!RLowerCRIT(Y$38,$Z50,$F$35,$F$36))-1</f>
        <v>12</v>
      </c>
      <c r="Z50" s="8">
        <v>15</v>
      </c>
      <c r="AA50" s="66"/>
      <c r="AC50" s="67"/>
      <c r="AD50" s="9">
        <v>13</v>
      </c>
      <c r="AE50" s="7" t="s">
        <v>12</v>
      </c>
      <c r="AF50" s="7" t="s">
        <v>12</v>
      </c>
      <c r="AG50" s="7" t="s">
        <v>12</v>
      </c>
      <c r="AH50" s="7" t="s">
        <v>12</v>
      </c>
      <c r="AI50" s="4">
        <f>([1]!RupperCRIT(AI$63,$AD50,$AG$35,$AG$36))+1</f>
        <v>17</v>
      </c>
      <c r="AJ50" s="4">
        <f>([1]!RupperCRIT(AJ$63,$AD50,$AG$35,$AG$36))+1</f>
        <v>18</v>
      </c>
      <c r="AK50" s="4">
        <f>([1]!RupperCRIT(AK$63,$AD50,$AG$35,$AG$36))+1</f>
        <v>19</v>
      </c>
      <c r="AL50" s="4">
        <f>([1]!RupperCRIT(AL$63,$AD50,$AG$35,$AG$36))+1</f>
        <v>20</v>
      </c>
      <c r="AM50" s="4">
        <f>([1]!RupperCRIT(AM$63,$AD50,$AG$35,$AG$36))+1</f>
        <v>21</v>
      </c>
      <c r="AN50" s="4">
        <f>([1]!RupperCRIT(AN$63,$AD50,$AG$35,$AG$36))+1</f>
        <v>21</v>
      </c>
      <c r="AO50" s="4"/>
      <c r="AP50" s="4">
        <f>([1]!RLowerCRIT(AP$38,$BA50,$AG$35,$AG$36))-1</f>
        <v>8</v>
      </c>
      <c r="AQ50" s="4">
        <f>([1]!RLowerCRIT(AQ$38,$BA50,$AG$35,$AG$36))-1</f>
        <v>9</v>
      </c>
      <c r="AR50" s="4">
        <f>([1]!RLowerCRIT(AR$38,$BA50,$AG$35,$AG$36))-1</f>
        <v>9</v>
      </c>
      <c r="AS50" s="4">
        <f>([1]!RLowerCRIT(AS$38,$BA50,$AG$35,$AG$36))-1</f>
        <v>9</v>
      </c>
      <c r="AT50" s="4">
        <f>([1]!RLowerCRIT(AT$38,$BA50,$AG$35,$AG$36))-1</f>
        <v>10</v>
      </c>
      <c r="AU50" s="4">
        <f>([1]!RLowerCRIT(AU$38,$BA50,$AG$35,$AG$36))-1</f>
        <v>10</v>
      </c>
      <c r="AV50" s="4">
        <f>([1]!RLowerCRIT(AV$38,$BA50,$AG$35,$AG$36))-1</f>
        <v>10</v>
      </c>
      <c r="AW50" s="4">
        <f>([1]!RLowerCRIT(AW$38,$BA50,$AG$35,$AG$36))-1</f>
        <v>10</v>
      </c>
      <c r="AX50" s="4">
        <f>([1]!RLowerCRIT(AX$38,$BA50,$AG$35,$AG$36))-1</f>
        <v>11</v>
      </c>
      <c r="AY50" s="4">
        <f>([1]!RLowerCRIT(AY$38,$BA50,$AG$35,$AG$36))-1</f>
        <v>11</v>
      </c>
      <c r="AZ50" s="4">
        <f>([1]!RLowerCRIT(AZ$38,$BA50,$AG$35,$AG$36))-1</f>
        <v>11</v>
      </c>
      <c r="BA50" s="8">
        <v>15</v>
      </c>
      <c r="BB50" s="66"/>
    </row>
    <row r="51" spans="2:54" x14ac:dyDescent="0.25">
      <c r="B51" s="67"/>
      <c r="C51" s="9">
        <v>14</v>
      </c>
      <c r="D51" s="7" t="s">
        <v>12</v>
      </c>
      <c r="E51" s="7" t="s">
        <v>12</v>
      </c>
      <c r="F51" s="7" t="s">
        <v>12</v>
      </c>
      <c r="G51" s="7" t="s">
        <v>12</v>
      </c>
      <c r="H51" s="4">
        <f>([1]!RupperCRIT(H$63,$C51,$F$35,$F$36))+1</f>
        <v>17</v>
      </c>
      <c r="I51" s="4">
        <f>([1]!RupperCRIT(I$63,$C51,$F$35,$F$36))+1</f>
        <v>18</v>
      </c>
      <c r="J51" s="4">
        <f>([1]!RupperCRIT(J$63,$C51,$F$35,$F$36))+1</f>
        <v>19</v>
      </c>
      <c r="K51" s="4">
        <f>([1]!RupperCRIT(K$63,$C51,$F$35,$F$36))+1</f>
        <v>20</v>
      </c>
      <c r="L51" s="4">
        <f>([1]!RupperCRIT(L$63,$C51,$F$35,$F$36))+1</f>
        <v>21</v>
      </c>
      <c r="M51" s="4">
        <f>([1]!RupperCRIT(M$63,$C51,$F$35,$F$36))+1</f>
        <v>21</v>
      </c>
      <c r="N51" s="4">
        <f>([1]!RupperCRIT(N$63,$C51,$F$35,$F$36))+1</f>
        <v>22</v>
      </c>
      <c r="O51" s="4"/>
      <c r="P51" s="4">
        <f>([1]!RLowerCRIT(P$38,$Z51,$F$35,$F$36))-1</f>
        <v>10</v>
      </c>
      <c r="Q51" s="4">
        <f>([1]!RLowerCRIT(Q$38,$Z51,$F$35,$F$36))-1</f>
        <v>10</v>
      </c>
      <c r="R51" s="4">
        <f>([1]!RLowerCRIT(R$38,$Z51,$F$35,$F$36))-1</f>
        <v>10</v>
      </c>
      <c r="S51" s="4">
        <f>([1]!RLowerCRIT(S$38,$Z51,$F$35,$F$36))-1</f>
        <v>11</v>
      </c>
      <c r="T51" s="4">
        <f>([1]!RLowerCRIT(T$38,$Z51,$F$35,$F$36))-1</f>
        <v>11</v>
      </c>
      <c r="U51" s="4">
        <f>([1]!RLowerCRIT(U$38,$Z51,$F$35,$F$36))-1</f>
        <v>11</v>
      </c>
      <c r="V51" s="4">
        <f>([1]!RLowerCRIT(V$38,$Z51,$F$35,$F$36))-1</f>
        <v>12</v>
      </c>
      <c r="W51" s="4">
        <f>([1]!RLowerCRIT(W$38,$Z51,$F$35,$F$36))-1</f>
        <v>12</v>
      </c>
      <c r="X51" s="4">
        <f>([1]!RLowerCRIT(X$38,$Z51,$F$35,$F$36))-1</f>
        <v>12</v>
      </c>
      <c r="Y51" s="4">
        <f>([1]!RLowerCRIT(Y$38,$Z51,$F$35,$F$36))-1</f>
        <v>13</v>
      </c>
      <c r="Z51" s="8">
        <v>16</v>
      </c>
      <c r="AA51" s="66"/>
      <c r="AC51" s="67"/>
      <c r="AD51" s="9">
        <v>14</v>
      </c>
      <c r="AE51" s="7" t="s">
        <v>12</v>
      </c>
      <c r="AF51" s="7" t="s">
        <v>12</v>
      </c>
      <c r="AG51" s="7" t="s">
        <v>12</v>
      </c>
      <c r="AH51" s="7" t="s">
        <v>12</v>
      </c>
      <c r="AI51" s="4">
        <f>([1]!RupperCRIT(AI$63,$AD51,$AG$35,$AG$36))+1</f>
        <v>17</v>
      </c>
      <c r="AJ51" s="4">
        <f>([1]!RupperCRIT(AJ$63,$AD51,$AG$35,$AG$36))+1</f>
        <v>18</v>
      </c>
      <c r="AK51" s="4">
        <f>([1]!RupperCRIT(AK$63,$AD51,$AG$35,$AG$36))+1</f>
        <v>19</v>
      </c>
      <c r="AL51" s="4">
        <f>([1]!RupperCRIT(AL$63,$AD51,$AG$35,$AG$36))+1</f>
        <v>20</v>
      </c>
      <c r="AM51" s="4">
        <f>([1]!RupperCRIT(AM$63,$AD51,$AG$35,$AG$36))+1</f>
        <v>21</v>
      </c>
      <c r="AN51" s="4">
        <f>([1]!RupperCRIT(AN$63,$AD51,$AG$35,$AG$36))+1</f>
        <v>22</v>
      </c>
      <c r="AO51" s="4">
        <f>([1]!RupperCRIT(AO$63,$AD51,$AG$35,$AG$36))+1</f>
        <v>23</v>
      </c>
      <c r="AP51" s="4"/>
      <c r="AQ51" s="4">
        <f>([1]!RLowerCRIT(AQ$38,$BA51,$AG$35,$AG$36))-1</f>
        <v>9</v>
      </c>
      <c r="AR51" s="4">
        <f>([1]!RLowerCRIT(AR$38,$BA51,$AG$35,$AG$36))-1</f>
        <v>9</v>
      </c>
      <c r="AS51" s="4">
        <f>([1]!RLowerCRIT(AS$38,$BA51,$AG$35,$AG$36))-1</f>
        <v>10</v>
      </c>
      <c r="AT51" s="4">
        <f>([1]!RLowerCRIT(AT$38,$BA51,$AG$35,$AG$36))-1</f>
        <v>10</v>
      </c>
      <c r="AU51" s="4">
        <f>([1]!RLowerCRIT(AU$38,$BA51,$AG$35,$AG$36))-1</f>
        <v>10</v>
      </c>
      <c r="AV51" s="4">
        <f>([1]!RLowerCRIT(AV$38,$BA51,$AG$35,$AG$36))-1</f>
        <v>11</v>
      </c>
      <c r="AW51" s="4">
        <f>([1]!RLowerCRIT(AW$38,$BA51,$AG$35,$AG$36))-1</f>
        <v>11</v>
      </c>
      <c r="AX51" s="4">
        <f>([1]!RLowerCRIT(AX$38,$BA51,$AG$35,$AG$36))-1</f>
        <v>11</v>
      </c>
      <c r="AY51" s="4">
        <f>([1]!RLowerCRIT(AY$38,$BA51,$AG$35,$AG$36))-1</f>
        <v>12</v>
      </c>
      <c r="AZ51" s="4">
        <f>([1]!RLowerCRIT(AZ$38,$BA51,$AG$35,$AG$36))-1</f>
        <v>12</v>
      </c>
      <c r="BA51" s="8">
        <v>16</v>
      </c>
      <c r="BB51" s="66"/>
    </row>
    <row r="52" spans="2:54" x14ac:dyDescent="0.25">
      <c r="B52" s="67"/>
      <c r="C52" s="9">
        <v>15</v>
      </c>
      <c r="D52" s="7" t="s">
        <v>12</v>
      </c>
      <c r="E52" s="7" t="s">
        <v>12</v>
      </c>
      <c r="F52" s="7" t="s">
        <v>12</v>
      </c>
      <c r="G52" s="7" t="s">
        <v>12</v>
      </c>
      <c r="H52" s="4">
        <f>([1]!RupperCRIT(H$63,$C52,$F$35,$F$36))+1</f>
        <v>17</v>
      </c>
      <c r="I52" s="4">
        <f>([1]!RupperCRIT(I$63,$C52,$F$35,$F$36))+1</f>
        <v>18</v>
      </c>
      <c r="J52" s="4">
        <f>([1]!RupperCRIT(J$63,$C52,$F$35,$F$36))+1</f>
        <v>19</v>
      </c>
      <c r="K52" s="4">
        <f>([1]!RupperCRIT(K$63,$C52,$F$35,$F$36))+1</f>
        <v>20</v>
      </c>
      <c r="L52" s="4">
        <f>([1]!RupperCRIT(L$63,$C52,$F$35,$F$36))+1</f>
        <v>21</v>
      </c>
      <c r="M52" s="4">
        <f>([1]!RupperCRIT(M$63,$C52,$F$35,$F$36))+1</f>
        <v>22</v>
      </c>
      <c r="N52" s="4">
        <f>([1]!RupperCRIT(N$63,$C52,$F$35,$F$36))+1</f>
        <v>23</v>
      </c>
      <c r="O52" s="4">
        <f>([1]!RupperCRIT(O$63,$C52,$F$35,$F$36))+1</f>
        <v>23</v>
      </c>
      <c r="P52" s="4"/>
      <c r="Q52" s="4">
        <f>([1]!RLowerCRIT(Q$38,$Z52,$F$35,$F$36))-1</f>
        <v>10</v>
      </c>
      <c r="R52" s="4">
        <f>([1]!RLowerCRIT(R$38,$Z52,$F$35,$F$36))-1</f>
        <v>11</v>
      </c>
      <c r="S52" s="4">
        <f>([1]!RLowerCRIT(S$38,$Z52,$F$35,$F$36))-1</f>
        <v>11</v>
      </c>
      <c r="T52" s="4">
        <f>([1]!RLowerCRIT(T$38,$Z52,$F$35,$F$36))-1</f>
        <v>11</v>
      </c>
      <c r="U52" s="4">
        <f>([1]!RLowerCRIT(U$38,$Z52,$F$35,$F$36))-1</f>
        <v>12</v>
      </c>
      <c r="V52" s="4">
        <f>([1]!RLowerCRIT(V$38,$Z52,$F$35,$F$36))-1</f>
        <v>12</v>
      </c>
      <c r="W52" s="4">
        <f>([1]!RLowerCRIT(W$38,$Z52,$F$35,$F$36))-1</f>
        <v>13</v>
      </c>
      <c r="X52" s="4">
        <f>([1]!RLowerCRIT(X$38,$Z52,$F$35,$F$36))-1</f>
        <v>13</v>
      </c>
      <c r="Y52" s="4">
        <f>([1]!RLowerCRIT(Y$38,$Z52,$F$35,$F$36))-1</f>
        <v>13</v>
      </c>
      <c r="Z52" s="8">
        <v>17</v>
      </c>
      <c r="AA52" s="66"/>
      <c r="AC52" s="67"/>
      <c r="AD52" s="9">
        <v>15</v>
      </c>
      <c r="AE52" s="7" t="s">
        <v>12</v>
      </c>
      <c r="AF52" s="7" t="s">
        <v>12</v>
      </c>
      <c r="AG52" s="7" t="s">
        <v>12</v>
      </c>
      <c r="AH52" s="7" t="s">
        <v>12</v>
      </c>
      <c r="AI52" s="7" t="s">
        <v>12</v>
      </c>
      <c r="AJ52" s="4">
        <f>([1]!RupperCRIT(AJ$63,$AD52,$AG$35,$AG$36))+1</f>
        <v>19</v>
      </c>
      <c r="AK52" s="4">
        <f>([1]!RupperCRIT(AK$63,$AD52,$AG$35,$AG$36))+1</f>
        <v>20</v>
      </c>
      <c r="AL52" s="4">
        <f>([1]!RupperCRIT(AL$63,$AD52,$AG$35,$AG$36))+1</f>
        <v>21</v>
      </c>
      <c r="AM52" s="4">
        <f>([1]!RupperCRIT(AM$63,$AD52,$AG$35,$AG$36))+1</f>
        <v>22</v>
      </c>
      <c r="AN52" s="4">
        <f>([1]!RupperCRIT(AN$63,$AD52,$AG$35,$AG$36))+1</f>
        <v>22</v>
      </c>
      <c r="AO52" s="4">
        <f>([1]!RupperCRIT(AO$63,$AD52,$AG$35,$AG$36))+1</f>
        <v>23</v>
      </c>
      <c r="AP52" s="4">
        <f>([1]!RupperCRIT(AP$63,$AD52,$AG$35,$AG$36))+1</f>
        <v>24</v>
      </c>
      <c r="AQ52" s="4"/>
      <c r="AR52" s="4">
        <f>([1]!RLowerCRIT(AR$38,$BA52,$AG$35,$AG$36))-1</f>
        <v>10</v>
      </c>
      <c r="AS52" s="4">
        <f>([1]!RLowerCRIT(AS$38,$BA52,$AG$35,$AG$36))-1</f>
        <v>10</v>
      </c>
      <c r="AT52" s="4">
        <f>([1]!RLowerCRIT(AT$38,$BA52,$AG$35,$AG$36))-1</f>
        <v>10</v>
      </c>
      <c r="AU52" s="4">
        <f>([1]!RLowerCRIT(AU$38,$BA52,$AG$35,$AG$36))-1</f>
        <v>11</v>
      </c>
      <c r="AV52" s="4">
        <f>([1]!RLowerCRIT(AV$38,$BA52,$AG$35,$AG$36))-1</f>
        <v>11</v>
      </c>
      <c r="AW52" s="4">
        <f>([1]!RLowerCRIT(AW$38,$BA52,$AG$35,$AG$36))-1</f>
        <v>11</v>
      </c>
      <c r="AX52" s="4">
        <f>([1]!RLowerCRIT(AX$38,$BA52,$AG$35,$AG$36))-1</f>
        <v>12</v>
      </c>
      <c r="AY52" s="4">
        <f>([1]!RLowerCRIT(AY$38,$BA52,$AG$35,$AG$36))-1</f>
        <v>12</v>
      </c>
      <c r="AZ52" s="4">
        <f>([1]!RLowerCRIT(AZ$38,$BA52,$AG$35,$AG$36))-1</f>
        <v>12</v>
      </c>
      <c r="BA52" s="8">
        <v>17</v>
      </c>
      <c r="BB52" s="66"/>
    </row>
    <row r="53" spans="2:54" x14ac:dyDescent="0.25">
      <c r="B53" s="67"/>
      <c r="C53" s="9">
        <v>16</v>
      </c>
      <c r="D53" s="7" t="s">
        <v>12</v>
      </c>
      <c r="E53" s="7" t="s">
        <v>12</v>
      </c>
      <c r="F53" s="7" t="s">
        <v>12</v>
      </c>
      <c r="G53" s="7" t="s">
        <v>12</v>
      </c>
      <c r="H53" s="4">
        <f>([1]!RupperCRIT(H$63,$C53,$F$35,$F$36))+1</f>
        <v>17</v>
      </c>
      <c r="I53" s="4">
        <f>([1]!RupperCRIT(I$63,$C53,$F$35,$F$36))+1</f>
        <v>18</v>
      </c>
      <c r="J53" s="4">
        <f>([1]!RupperCRIT(J$63,$C53,$F$35,$F$36))+1</f>
        <v>20</v>
      </c>
      <c r="K53" s="4">
        <f>([1]!RupperCRIT(K$63,$C53,$F$35,$F$36))+1</f>
        <v>21</v>
      </c>
      <c r="L53" s="4">
        <f>([1]!RupperCRIT(L$63,$C53,$F$35,$F$36))+1</f>
        <v>22</v>
      </c>
      <c r="M53" s="4">
        <f>([1]!RupperCRIT(M$63,$C53,$F$35,$F$36))+1</f>
        <v>22</v>
      </c>
      <c r="N53" s="4">
        <f>([1]!RupperCRIT(N$63,$C53,$F$35,$F$36))+1</f>
        <v>23</v>
      </c>
      <c r="O53" s="4">
        <f>([1]!RupperCRIT(O$63,$C53,$F$35,$F$36))+1</f>
        <v>24</v>
      </c>
      <c r="P53" s="4">
        <f>([1]!RupperCRIT(P$63,$C53,$F$35,$F$36))+1</f>
        <v>24</v>
      </c>
      <c r="Q53" s="4"/>
      <c r="R53" s="4">
        <f>([1]!RLowerCRIT(R$38,$Z53,$F$35,$F$36))-1</f>
        <v>11</v>
      </c>
      <c r="S53" s="4">
        <f>([1]!RLowerCRIT(S$38,$Z53,$F$35,$F$36))-1</f>
        <v>12</v>
      </c>
      <c r="T53" s="4">
        <f>([1]!RLowerCRIT(T$38,$Z53,$F$35,$F$36))-1</f>
        <v>12</v>
      </c>
      <c r="U53" s="4">
        <f>([1]!RLowerCRIT(U$38,$Z53,$F$35,$F$36))-1</f>
        <v>12</v>
      </c>
      <c r="V53" s="4">
        <f>([1]!RLowerCRIT(V$38,$Z53,$F$35,$F$36))-1</f>
        <v>13</v>
      </c>
      <c r="W53" s="4">
        <f>([1]!RLowerCRIT(W$38,$Z53,$F$35,$F$36))-1</f>
        <v>13</v>
      </c>
      <c r="X53" s="4">
        <f>([1]!RLowerCRIT(X$38,$Z53,$F$35,$F$36))-1</f>
        <v>13</v>
      </c>
      <c r="Y53" s="4">
        <f>([1]!RLowerCRIT(Y$38,$Z53,$F$35,$F$36))-1</f>
        <v>14</v>
      </c>
      <c r="Z53" s="8">
        <v>18</v>
      </c>
      <c r="AA53" s="66"/>
      <c r="AC53" s="67"/>
      <c r="AD53" s="9">
        <v>16</v>
      </c>
      <c r="AE53" s="7" t="s">
        <v>12</v>
      </c>
      <c r="AF53" s="7" t="s">
        <v>12</v>
      </c>
      <c r="AG53" s="7" t="s">
        <v>12</v>
      </c>
      <c r="AH53" s="7" t="s">
        <v>12</v>
      </c>
      <c r="AI53" s="7" t="s">
        <v>12</v>
      </c>
      <c r="AJ53" s="4">
        <f>([1]!RupperCRIT(AJ$63,$AD53,$AG$35,$AG$36))+1</f>
        <v>19</v>
      </c>
      <c r="AK53" s="4">
        <f>([1]!RupperCRIT(AK$63,$AD53,$AG$35,$AG$36))+1</f>
        <v>20</v>
      </c>
      <c r="AL53" s="4">
        <f>([1]!RupperCRIT(AL$63,$AD53,$AG$35,$AG$36))+1</f>
        <v>21</v>
      </c>
      <c r="AM53" s="4">
        <f>([1]!RupperCRIT(AM$63,$AD53,$AG$35,$AG$36))+1</f>
        <v>22</v>
      </c>
      <c r="AN53" s="4">
        <f>([1]!RupperCRIT(AN$63,$AD53,$AG$35,$AG$36))+1</f>
        <v>23</v>
      </c>
      <c r="AO53" s="4">
        <f>([1]!RupperCRIT(AO$63,$AD53,$AG$35,$AG$36))+1</f>
        <v>24</v>
      </c>
      <c r="AP53" s="4">
        <f>([1]!RupperCRIT(AP$63,$AD53,$AG$35,$AG$36))+1</f>
        <v>24</v>
      </c>
      <c r="AQ53" s="4">
        <f>([1]!RupperCRIT(AQ$63,$AD53,$AG$35,$AG$36))+1</f>
        <v>25</v>
      </c>
      <c r="AR53" s="4"/>
      <c r="AS53" s="4">
        <f>([1]!RLowerCRIT(AS$38,$BA53,$AG$35,$AG$36))-1</f>
        <v>11</v>
      </c>
      <c r="AT53" s="4">
        <f>([1]!RLowerCRIT(AT$38,$BA53,$AG$35,$AG$36))-1</f>
        <v>11</v>
      </c>
      <c r="AU53" s="4">
        <f>([1]!RLowerCRIT(AU$38,$BA53,$AG$35,$AG$36))-1</f>
        <v>11</v>
      </c>
      <c r="AV53" s="4">
        <f>([1]!RLowerCRIT(AV$38,$BA53,$AG$35,$AG$36))-1</f>
        <v>12</v>
      </c>
      <c r="AW53" s="4">
        <f>([1]!RLowerCRIT(AW$38,$BA53,$AG$35,$AG$36))-1</f>
        <v>12</v>
      </c>
      <c r="AX53" s="4">
        <f>([1]!RLowerCRIT(AX$38,$BA53,$AG$35,$AG$36))-1</f>
        <v>12</v>
      </c>
      <c r="AY53" s="4">
        <f>([1]!RLowerCRIT(AY$38,$BA53,$AG$35,$AG$36))-1</f>
        <v>13</v>
      </c>
      <c r="AZ53" s="4">
        <f>([1]!RLowerCRIT(AZ$38,$BA53,$AG$35,$AG$36))-1</f>
        <v>13</v>
      </c>
      <c r="BA53" s="8">
        <v>18</v>
      </c>
      <c r="BB53" s="66"/>
    </row>
    <row r="54" spans="2:54" x14ac:dyDescent="0.25">
      <c r="B54" s="67"/>
      <c r="C54" s="9">
        <v>17</v>
      </c>
      <c r="D54" s="7" t="s">
        <v>12</v>
      </c>
      <c r="E54" s="7" t="s">
        <v>12</v>
      </c>
      <c r="F54" s="7" t="s">
        <v>12</v>
      </c>
      <c r="G54" s="7" t="s">
        <v>12</v>
      </c>
      <c r="H54" s="7" t="s">
        <v>12</v>
      </c>
      <c r="I54" s="4">
        <f>([1]!RupperCRIT(I$63,$C54,$F$35,$F$36))+1</f>
        <v>19</v>
      </c>
      <c r="J54" s="4">
        <f>([1]!RupperCRIT(J$63,$C54,$F$35,$F$36))+1</f>
        <v>20</v>
      </c>
      <c r="K54" s="4">
        <f>([1]!RupperCRIT(K$63,$C54,$F$35,$F$36))+1</f>
        <v>21</v>
      </c>
      <c r="L54" s="4">
        <f>([1]!RupperCRIT(L$63,$C54,$F$35,$F$36))+1</f>
        <v>22</v>
      </c>
      <c r="M54" s="4">
        <f>([1]!RupperCRIT(M$63,$C54,$F$35,$F$36))+1</f>
        <v>23</v>
      </c>
      <c r="N54" s="4">
        <f>([1]!RupperCRIT(N$63,$C54,$F$35,$F$36))+1</f>
        <v>24</v>
      </c>
      <c r="O54" s="4">
        <f>([1]!RupperCRIT(O$63,$C54,$F$35,$F$36))+1</f>
        <v>24</v>
      </c>
      <c r="P54" s="4">
        <f>([1]!RupperCRIT(P$63,$C54,$F$35,$F$36))+1</f>
        <v>25</v>
      </c>
      <c r="Q54" s="4">
        <f>([1]!RupperCRIT(Q$63,$C54,$F$35,$F$36))+1</f>
        <v>26</v>
      </c>
      <c r="R54" s="4"/>
      <c r="S54" s="4">
        <f>([1]!RLowerCRIT(S$38,$Z54,$F$35,$F$36))-1</f>
        <v>12</v>
      </c>
      <c r="T54" s="4">
        <f>([1]!RLowerCRIT(T$38,$Z54,$F$35,$F$36))-1</f>
        <v>12</v>
      </c>
      <c r="U54" s="4">
        <f>([1]!RLowerCRIT(U$38,$Z54,$F$35,$F$36))-1</f>
        <v>13</v>
      </c>
      <c r="V54" s="4">
        <f>([1]!RLowerCRIT(V$38,$Z54,$F$35,$F$36))-1</f>
        <v>13</v>
      </c>
      <c r="W54" s="4">
        <f>([1]!RLowerCRIT(W$38,$Z54,$F$35,$F$36))-1</f>
        <v>13</v>
      </c>
      <c r="X54" s="4">
        <f>([1]!RLowerCRIT(X$38,$Z54,$F$35,$F$36))-1</f>
        <v>14</v>
      </c>
      <c r="Y54" s="4">
        <f>([1]!RLowerCRIT(Y$38,$Z54,$F$35,$F$36))-1</f>
        <v>14</v>
      </c>
      <c r="Z54" s="8">
        <v>19</v>
      </c>
      <c r="AA54" s="66"/>
      <c r="AC54" s="67"/>
      <c r="AD54" s="9">
        <v>17</v>
      </c>
      <c r="AE54" s="7" t="s">
        <v>12</v>
      </c>
      <c r="AF54" s="7" t="s">
        <v>12</v>
      </c>
      <c r="AG54" s="7" t="s">
        <v>12</v>
      </c>
      <c r="AH54" s="7" t="s">
        <v>12</v>
      </c>
      <c r="AI54" s="7" t="s">
        <v>12</v>
      </c>
      <c r="AJ54" s="4">
        <f>([1]!RupperCRIT(AJ$63,$AD54,$AG$35,$AG$36))+1</f>
        <v>19</v>
      </c>
      <c r="AK54" s="4">
        <f>([1]!RupperCRIT(AK$63,$AD54,$AG$35,$AG$36))+1</f>
        <v>20</v>
      </c>
      <c r="AL54" s="4">
        <f>([1]!RupperCRIT(AL$63,$AD54,$AG$35,$AG$36))+1</f>
        <v>22</v>
      </c>
      <c r="AM54" s="4">
        <f>([1]!RupperCRIT(AM$63,$AD54,$AG$35,$AG$36))+1</f>
        <v>22</v>
      </c>
      <c r="AN54" s="4">
        <f>([1]!RupperCRIT(AN$63,$AD54,$AG$35,$AG$36))+1</f>
        <v>23</v>
      </c>
      <c r="AO54" s="4">
        <f>([1]!RupperCRIT(AO$63,$AD54,$AG$35,$AG$36))+1</f>
        <v>24</v>
      </c>
      <c r="AP54" s="4">
        <f>([1]!RupperCRIT(AP$63,$AD54,$AG$35,$AG$36))+1</f>
        <v>25</v>
      </c>
      <c r="AQ54" s="4">
        <f>([1]!RupperCRIT(AQ$63,$AD54,$AG$35,$AG$36))+1</f>
        <v>26</v>
      </c>
      <c r="AR54" s="4">
        <f>([1]!RupperCRIT(AR$63,$AD54,$AG$35,$AG$36))+1</f>
        <v>26</v>
      </c>
      <c r="AS54" s="4"/>
      <c r="AT54" s="4">
        <f>([1]!RLowerCRIT(AT$38,$BA54,$AG$35,$AG$36))-1</f>
        <v>11</v>
      </c>
      <c r="AU54" s="4">
        <f>([1]!RLowerCRIT(AU$38,$BA54,$AG$35,$AG$36))-1</f>
        <v>12</v>
      </c>
      <c r="AV54" s="4">
        <f>([1]!RLowerCRIT(AV$38,$BA54,$AG$35,$AG$36))-1</f>
        <v>12</v>
      </c>
      <c r="AW54" s="4">
        <f>([1]!RLowerCRIT(AW$38,$BA54,$AG$35,$AG$36))-1</f>
        <v>12</v>
      </c>
      <c r="AX54" s="4">
        <f>([1]!RLowerCRIT(AX$38,$BA54,$AG$35,$AG$36))-1</f>
        <v>13</v>
      </c>
      <c r="AY54" s="4">
        <f>([1]!RLowerCRIT(AY$38,$BA54,$AG$35,$AG$36))-1</f>
        <v>13</v>
      </c>
      <c r="AZ54" s="4">
        <f>([1]!RLowerCRIT(AZ$38,$BA54,$AG$35,$AG$36))-1</f>
        <v>13</v>
      </c>
      <c r="BA54" s="8">
        <v>19</v>
      </c>
      <c r="BB54" s="66"/>
    </row>
    <row r="55" spans="2:54" x14ac:dyDescent="0.25">
      <c r="B55" s="67"/>
      <c r="C55" s="9">
        <v>18</v>
      </c>
      <c r="D55" s="7" t="s">
        <v>12</v>
      </c>
      <c r="E55" s="7" t="s">
        <v>12</v>
      </c>
      <c r="F55" s="7" t="s">
        <v>12</v>
      </c>
      <c r="G55" s="7" t="s">
        <v>12</v>
      </c>
      <c r="H55" s="7" t="s">
        <v>12</v>
      </c>
      <c r="I55" s="4">
        <f>([1]!RupperCRIT(I$63,$C55,$F$35,$F$36))+1</f>
        <v>19</v>
      </c>
      <c r="J55" s="4">
        <f>([1]!RupperCRIT(J$63,$C55,$F$35,$F$36))+1</f>
        <v>20</v>
      </c>
      <c r="K55" s="4">
        <f>([1]!RupperCRIT(K$63,$C55,$F$35,$F$36))+1</f>
        <v>21</v>
      </c>
      <c r="L55" s="4">
        <f>([1]!RupperCRIT(L$63,$C55,$F$35,$F$36))+1</f>
        <v>22</v>
      </c>
      <c r="M55" s="4">
        <f>([1]!RupperCRIT(M$63,$C55,$F$35,$F$36))+1</f>
        <v>23</v>
      </c>
      <c r="N55" s="4">
        <f>([1]!RupperCRIT(N$63,$C55,$F$35,$F$36))+1</f>
        <v>24</v>
      </c>
      <c r="O55" s="4">
        <f>([1]!RupperCRIT(O$63,$C55,$F$35,$F$36))+1</f>
        <v>25</v>
      </c>
      <c r="P55" s="4">
        <f>([1]!RupperCRIT(P$63,$C55,$F$35,$F$36))+1</f>
        <v>26</v>
      </c>
      <c r="Q55" s="4">
        <f>([1]!RupperCRIT(Q$63,$C55,$F$35,$F$36))+1</f>
        <v>26</v>
      </c>
      <c r="R55" s="4">
        <f>([1]!RupperCRIT(R$63,$C55,$F$35,$F$36))+1</f>
        <v>27</v>
      </c>
      <c r="S55" s="4"/>
      <c r="T55" s="4">
        <f>([1]!RLowerCRIT(T$38,$Z55,$F$35,$F$36))-1</f>
        <v>13</v>
      </c>
      <c r="U55" s="4">
        <f>([1]!RLowerCRIT(U$38,$Z55,$F$35,$F$36))-1</f>
        <v>13</v>
      </c>
      <c r="V55" s="4">
        <f>([1]!RLowerCRIT(V$38,$Z55,$F$35,$F$36))-1</f>
        <v>14</v>
      </c>
      <c r="W55" s="4">
        <f>([1]!RLowerCRIT(W$38,$Z55,$F$35,$F$36))-1</f>
        <v>14</v>
      </c>
      <c r="X55" s="4">
        <f>([1]!RLowerCRIT(X$38,$Z55,$F$35,$F$36))-1</f>
        <v>14</v>
      </c>
      <c r="Y55" s="4">
        <f>([1]!RLowerCRIT(Y$38,$Z55,$F$35,$F$36))-1</f>
        <v>15</v>
      </c>
      <c r="Z55" s="8">
        <v>20</v>
      </c>
      <c r="AA55" s="66"/>
      <c r="AC55" s="67"/>
      <c r="AD55" s="9">
        <v>18</v>
      </c>
      <c r="AE55" s="7" t="s">
        <v>12</v>
      </c>
      <c r="AF55" s="7" t="s">
        <v>12</v>
      </c>
      <c r="AG55" s="7" t="s">
        <v>12</v>
      </c>
      <c r="AH55" s="7" t="s">
        <v>12</v>
      </c>
      <c r="AI55" s="7" t="s">
        <v>12</v>
      </c>
      <c r="AJ55" s="7" t="s">
        <v>12</v>
      </c>
      <c r="AK55" s="4">
        <f>([1]!RupperCRIT(AK$63,$AD55,$AG$35,$AG$36))+1</f>
        <v>21</v>
      </c>
      <c r="AL55" s="4">
        <f>([1]!RupperCRIT(AL$63,$AD55,$AG$35,$AG$36))+1</f>
        <v>22</v>
      </c>
      <c r="AM55" s="4">
        <f>([1]!RupperCRIT(AM$63,$AD55,$AG$35,$AG$36))+1</f>
        <v>23</v>
      </c>
      <c r="AN55" s="4">
        <f>([1]!RupperCRIT(AN$63,$AD55,$AG$35,$AG$36))+1</f>
        <v>24</v>
      </c>
      <c r="AO55" s="4">
        <f>([1]!RupperCRIT(AO$63,$AD55,$AG$35,$AG$36))+1</f>
        <v>25</v>
      </c>
      <c r="AP55" s="4">
        <f>([1]!RupperCRIT(AP$63,$AD55,$AG$35,$AG$36))+1</f>
        <v>25</v>
      </c>
      <c r="AQ55" s="4">
        <f>([1]!RupperCRIT(AQ$63,$AD55,$AG$35,$AG$36))+1</f>
        <v>26</v>
      </c>
      <c r="AR55" s="4">
        <f>([1]!RupperCRIT(AR$63,$AD55,$AG$35,$AG$36))+1</f>
        <v>27</v>
      </c>
      <c r="AS55" s="4">
        <f>([1]!RupperCRIT(AS$63,$AD55,$AG$35,$AG$36))+1</f>
        <v>27</v>
      </c>
      <c r="AT55" s="4"/>
      <c r="AU55" s="4">
        <f>([1]!RLowerCRIT(AU$38,$BA55,$AG$35,$AG$36))-1</f>
        <v>12</v>
      </c>
      <c r="AV55" s="4">
        <f>([1]!RLowerCRIT(AV$38,$BA55,$AG$35,$AG$36))-1</f>
        <v>12</v>
      </c>
      <c r="AW55" s="4">
        <f>([1]!RLowerCRIT(AW$38,$BA55,$AG$35,$AG$36))-1</f>
        <v>13</v>
      </c>
      <c r="AX55" s="4">
        <f>([1]!RLowerCRIT(AX$38,$BA55,$AG$35,$AG$36))-1</f>
        <v>13</v>
      </c>
      <c r="AY55" s="4">
        <f>([1]!RLowerCRIT(AY$38,$BA55,$AG$35,$AG$36))-1</f>
        <v>14</v>
      </c>
      <c r="AZ55" s="4">
        <f>([1]!RLowerCRIT(AZ$38,$BA55,$AG$35,$AG$36))-1</f>
        <v>14</v>
      </c>
      <c r="BA55" s="8">
        <v>20</v>
      </c>
      <c r="BB55" s="66"/>
    </row>
    <row r="56" spans="2:54" x14ac:dyDescent="0.25">
      <c r="B56" s="67"/>
      <c r="C56" s="9">
        <v>19</v>
      </c>
      <c r="D56" s="7" t="s">
        <v>12</v>
      </c>
      <c r="E56" s="7" t="s">
        <v>12</v>
      </c>
      <c r="F56" s="7" t="s">
        <v>12</v>
      </c>
      <c r="G56" s="7" t="s">
        <v>12</v>
      </c>
      <c r="H56" s="7" t="s">
        <v>12</v>
      </c>
      <c r="I56" s="4">
        <f>([1]!RupperCRIT(I$63,$C56,$F$35,$F$36))+1</f>
        <v>19</v>
      </c>
      <c r="J56" s="4">
        <f>([1]!RupperCRIT(J$63,$C56,$F$35,$F$36))+1</f>
        <v>20</v>
      </c>
      <c r="K56" s="4">
        <f>([1]!RupperCRIT(K$63,$C56,$F$35,$F$36))+1</f>
        <v>22</v>
      </c>
      <c r="L56" s="4">
        <f>([1]!RupperCRIT(L$63,$C56,$F$35,$F$36))+1</f>
        <v>23</v>
      </c>
      <c r="M56" s="4">
        <f>([1]!RupperCRIT(M$63,$C56,$F$35,$F$36))+1</f>
        <v>24</v>
      </c>
      <c r="N56" s="4">
        <f>([1]!RupperCRIT(N$63,$C56,$F$35,$F$36))+1</f>
        <v>24</v>
      </c>
      <c r="O56" s="4">
        <f>([1]!RupperCRIT(O$63,$C56,$F$35,$F$36))+1</f>
        <v>25</v>
      </c>
      <c r="P56" s="4">
        <f>([1]!RupperCRIT(P$63,$C56,$F$35,$F$36))+1</f>
        <v>26</v>
      </c>
      <c r="Q56" s="4">
        <f>([1]!RupperCRIT(Q$63,$C56,$F$35,$F$36))+1</f>
        <v>27</v>
      </c>
      <c r="R56" s="4">
        <f>([1]!RupperCRIT(R$63,$C56,$F$35,$F$36))+1</f>
        <v>27</v>
      </c>
      <c r="S56" s="4">
        <f>([1]!RupperCRIT(S$63,$C56,$F$35,$F$36))+1</f>
        <v>28</v>
      </c>
      <c r="T56" s="4"/>
      <c r="U56" s="4">
        <f>([1]!RLowerCRIT(U$38,$Z56,$F$35,$F$36))-1</f>
        <v>14</v>
      </c>
      <c r="V56" s="4">
        <f>([1]!RLowerCRIT(V$38,$Z56,$F$35,$F$36))-1</f>
        <v>14</v>
      </c>
      <c r="W56" s="4">
        <f>([1]!RLowerCRIT(W$38,$Z56,$F$35,$F$36))-1</f>
        <v>14</v>
      </c>
      <c r="X56" s="4">
        <f>([1]!RLowerCRIT(X$38,$Z56,$F$35,$F$36))-1</f>
        <v>15</v>
      </c>
      <c r="Y56" s="4">
        <f>([1]!RLowerCRIT(Y$38,$Z56,$F$35,$F$36))-1</f>
        <v>15</v>
      </c>
      <c r="Z56" s="8">
        <v>21</v>
      </c>
      <c r="AA56" s="66"/>
      <c r="AC56" s="67"/>
      <c r="AD56" s="9">
        <v>19</v>
      </c>
      <c r="AE56" s="7" t="s">
        <v>12</v>
      </c>
      <c r="AF56" s="7" t="s">
        <v>12</v>
      </c>
      <c r="AG56" s="7" t="s">
        <v>12</v>
      </c>
      <c r="AH56" s="7" t="s">
        <v>12</v>
      </c>
      <c r="AI56" s="7" t="s">
        <v>12</v>
      </c>
      <c r="AJ56" s="7" t="s">
        <v>12</v>
      </c>
      <c r="AK56" s="4">
        <f>([1]!RupperCRIT(AK$63,$AD56,$AG$35,$AG$36))+1</f>
        <v>21</v>
      </c>
      <c r="AL56" s="4">
        <f>([1]!RupperCRIT(AL$63,$AD56,$AG$35,$AG$36))+1</f>
        <v>22</v>
      </c>
      <c r="AM56" s="4">
        <f>([1]!RupperCRIT(AM$63,$AD56,$AG$35,$AG$36))+1</f>
        <v>23</v>
      </c>
      <c r="AN56" s="4">
        <f>([1]!RupperCRIT(AN$63,$AD56,$AG$35,$AG$36))+1</f>
        <v>24</v>
      </c>
      <c r="AO56" s="4">
        <f>([1]!RupperCRIT(AO$63,$AD56,$AG$35,$AG$36))+1</f>
        <v>25</v>
      </c>
      <c r="AP56" s="4">
        <f>([1]!RupperCRIT(AP$63,$AD56,$AG$35,$AG$36))+1</f>
        <v>26</v>
      </c>
      <c r="AQ56" s="4">
        <f>([1]!RupperCRIT(AQ$63,$AD56,$AG$35,$AG$36))+1</f>
        <v>27</v>
      </c>
      <c r="AR56" s="4">
        <f>([1]!RupperCRIT(AR$63,$AD56,$AG$35,$AG$36))+1</f>
        <v>27</v>
      </c>
      <c r="AS56" s="4">
        <f>([1]!RupperCRIT(AS$63,$AD56,$AG$35,$AG$36))+1</f>
        <v>28</v>
      </c>
      <c r="AT56" s="4">
        <f>([1]!RupperCRIT(AT$63,$AD56,$AG$35,$AG$36))+1</f>
        <v>29</v>
      </c>
      <c r="AU56" s="4"/>
      <c r="AV56" s="4">
        <f>([1]!RLowerCRIT(AV$38,$BA56,$AG$35,$AG$36))-1</f>
        <v>13</v>
      </c>
      <c r="AW56" s="4">
        <f>([1]!RLowerCRIT(AW$38,$BA56,$AG$35,$AG$36))-1</f>
        <v>13</v>
      </c>
      <c r="AX56" s="4">
        <f>([1]!RLowerCRIT(AX$38,$BA56,$AG$35,$AG$36))-1</f>
        <v>14</v>
      </c>
      <c r="AY56" s="4">
        <f>([1]!RLowerCRIT(AY$38,$BA56,$AG$35,$AG$36))-1</f>
        <v>14</v>
      </c>
      <c r="AZ56" s="4">
        <f>([1]!RLowerCRIT(AZ$38,$BA56,$AG$35,$AG$36))-1</f>
        <v>14</v>
      </c>
      <c r="BA56" s="8">
        <v>21</v>
      </c>
      <c r="BB56" s="66"/>
    </row>
    <row r="57" spans="2:54" x14ac:dyDescent="0.25">
      <c r="B57" s="67"/>
      <c r="C57" s="9">
        <v>20</v>
      </c>
      <c r="D57" s="7" t="s">
        <v>12</v>
      </c>
      <c r="E57" s="7" t="s">
        <v>12</v>
      </c>
      <c r="F57" s="7" t="s">
        <v>12</v>
      </c>
      <c r="G57" s="7" t="s">
        <v>12</v>
      </c>
      <c r="H57" s="7" t="s">
        <v>12</v>
      </c>
      <c r="I57" s="4">
        <f>([1]!RupperCRIT(I$63,$C57,$F$35,$F$36))+1</f>
        <v>19</v>
      </c>
      <c r="J57" s="4">
        <f>([1]!RupperCRIT(J$63,$C57,$F$35,$F$36))+1</f>
        <v>20</v>
      </c>
      <c r="K57" s="4">
        <f>([1]!RupperCRIT(K$63,$C57,$F$35,$F$36))+1</f>
        <v>22</v>
      </c>
      <c r="L57" s="4">
        <f>([1]!RupperCRIT(L$63,$C57,$F$35,$F$36))+1</f>
        <v>23</v>
      </c>
      <c r="M57" s="4">
        <f>([1]!RupperCRIT(M$63,$C57,$F$35,$F$36))+1</f>
        <v>24</v>
      </c>
      <c r="N57" s="4">
        <f>([1]!RupperCRIT(N$63,$C57,$F$35,$F$36))+1</f>
        <v>25</v>
      </c>
      <c r="O57" s="4">
        <f>([1]!RupperCRIT(O$63,$C57,$F$35,$F$36))+1</f>
        <v>26</v>
      </c>
      <c r="P57" s="4">
        <f>([1]!RupperCRIT(P$63,$C57,$F$35,$F$36))+1</f>
        <v>26</v>
      </c>
      <c r="Q57" s="4">
        <f>([1]!RupperCRIT(Q$63,$C57,$F$35,$F$36))+1</f>
        <v>27</v>
      </c>
      <c r="R57" s="4">
        <f>([1]!RupperCRIT(R$63,$C57,$F$35,$F$36))+1</f>
        <v>28</v>
      </c>
      <c r="S57" s="4">
        <f>([1]!RupperCRIT(S$63,$C57,$F$35,$F$36))+1</f>
        <v>29</v>
      </c>
      <c r="T57" s="4">
        <f>([1]!RupperCRIT(T$63,$C57,$F$35,$F$36))+1</f>
        <v>29</v>
      </c>
      <c r="U57" s="4"/>
      <c r="V57" s="4">
        <f>([1]!RLowerCRIT(V$38,$Z57,$F$35,$F$36))-1</f>
        <v>14</v>
      </c>
      <c r="W57" s="4">
        <f>([1]!RLowerCRIT(W$38,$Z57,$F$35,$F$36))-1</f>
        <v>15</v>
      </c>
      <c r="X57" s="4">
        <f>([1]!RLowerCRIT(X$38,$Z57,$F$35,$F$36))-1</f>
        <v>15</v>
      </c>
      <c r="Y57" s="4">
        <f>([1]!RLowerCRIT(Y$38,$Z57,$F$35,$F$36))-1</f>
        <v>16</v>
      </c>
      <c r="Z57" s="8">
        <v>22</v>
      </c>
      <c r="AA57" s="66"/>
      <c r="AC57" s="67"/>
      <c r="AD57" s="9">
        <v>20</v>
      </c>
      <c r="AE57" s="7" t="s">
        <v>12</v>
      </c>
      <c r="AF57" s="7" t="s">
        <v>12</v>
      </c>
      <c r="AG57" s="7" t="s">
        <v>12</v>
      </c>
      <c r="AH57" s="7" t="s">
        <v>12</v>
      </c>
      <c r="AI57" s="7" t="s">
        <v>12</v>
      </c>
      <c r="AJ57" s="7" t="s">
        <v>12</v>
      </c>
      <c r="AK57" s="4">
        <f>([1]!RupperCRIT(AK$63,$AD57,$AG$35,$AG$36))+1</f>
        <v>21</v>
      </c>
      <c r="AL57" s="4">
        <f>([1]!RupperCRIT(AL$63,$AD57,$AG$35,$AG$36))+1</f>
        <v>22</v>
      </c>
      <c r="AM57" s="4">
        <f>([1]!RupperCRIT(AM$63,$AD57,$AG$35,$AG$36))+1</f>
        <v>23</v>
      </c>
      <c r="AN57" s="4">
        <f>([1]!RupperCRIT(AN$63,$AD57,$AG$35,$AG$36))+1</f>
        <v>24</v>
      </c>
      <c r="AO57" s="4">
        <f>([1]!RupperCRIT(AO$63,$AD57,$AG$35,$AG$36))+1</f>
        <v>25</v>
      </c>
      <c r="AP57" s="4">
        <f>([1]!RupperCRIT(AP$63,$AD57,$AG$35,$AG$36))+1</f>
        <v>26</v>
      </c>
      <c r="AQ57" s="4">
        <f>([1]!RupperCRIT(AQ$63,$AD57,$AG$35,$AG$36))+1</f>
        <v>27</v>
      </c>
      <c r="AR57" s="4">
        <f>([1]!RupperCRIT(AR$63,$AD57,$AG$35,$AG$36))+1</f>
        <v>28</v>
      </c>
      <c r="AS57" s="4">
        <f>([1]!RupperCRIT(AS$63,$AD57,$AG$35,$AG$36))+1</f>
        <v>29</v>
      </c>
      <c r="AT57" s="4">
        <f>([1]!RupperCRIT(AT$63,$AD57,$AG$35,$AG$36))+1</f>
        <v>29</v>
      </c>
      <c r="AU57" s="4">
        <f>([1]!RupperCRIT(AU$63,$AD57,$AG$35,$AG$36))+1</f>
        <v>30</v>
      </c>
      <c r="AV57" s="4"/>
      <c r="AW57" s="4">
        <f>([1]!RLowerCRIT(AW$38,$BA57,$AG$35,$AG$36))-1</f>
        <v>14</v>
      </c>
      <c r="AX57" s="4">
        <f>([1]!RLowerCRIT(AX$38,$BA57,$AG$35,$AG$36))-1</f>
        <v>14</v>
      </c>
      <c r="AY57" s="4">
        <f>([1]!RLowerCRIT(AY$38,$BA57,$AG$35,$AG$36))-1</f>
        <v>14</v>
      </c>
      <c r="AZ57" s="4">
        <f>([1]!RLowerCRIT(AZ$38,$BA57,$AG$35,$AG$36))-1</f>
        <v>15</v>
      </c>
      <c r="BA57" s="8">
        <v>22</v>
      </c>
      <c r="BB57" s="66"/>
    </row>
    <row r="58" spans="2:54" x14ac:dyDescent="0.25">
      <c r="B58" s="67"/>
      <c r="C58" s="9">
        <v>21</v>
      </c>
      <c r="D58" s="7" t="s">
        <v>12</v>
      </c>
      <c r="E58" s="7" t="s">
        <v>12</v>
      </c>
      <c r="F58" s="7" t="s">
        <v>12</v>
      </c>
      <c r="G58" s="7" t="s">
        <v>12</v>
      </c>
      <c r="H58" s="7" t="s">
        <v>12</v>
      </c>
      <c r="I58" s="7" t="s">
        <v>12</v>
      </c>
      <c r="J58" s="4">
        <f>([1]!RupperCRIT(J$63,$C58,$F$35,$F$36))+1</f>
        <v>21</v>
      </c>
      <c r="K58" s="4">
        <f>([1]!RupperCRIT(K$63,$C58,$F$35,$F$36))+1</f>
        <v>22</v>
      </c>
      <c r="L58" s="4">
        <f>([1]!RupperCRIT(L$63,$C58,$F$35,$F$36))+1</f>
        <v>23</v>
      </c>
      <c r="M58" s="4">
        <f>([1]!RupperCRIT(M$63,$C58,$F$35,$F$36))+1</f>
        <v>24</v>
      </c>
      <c r="N58" s="4">
        <f>([1]!RupperCRIT(N$63,$C58,$F$35,$F$36))+1</f>
        <v>25</v>
      </c>
      <c r="O58" s="4">
        <f>([1]!RupperCRIT(O$63,$C58,$F$35,$F$36))+1</f>
        <v>26</v>
      </c>
      <c r="P58" s="4">
        <f>([1]!RupperCRIT(P$63,$C58,$F$35,$F$36))+1</f>
        <v>27</v>
      </c>
      <c r="Q58" s="4">
        <f>([1]!RupperCRIT(Q$63,$C58,$F$35,$F$36))+1</f>
        <v>28</v>
      </c>
      <c r="R58" s="4">
        <f>([1]!RupperCRIT(R$63,$C58,$F$35,$F$36))+1</f>
        <v>28</v>
      </c>
      <c r="S58" s="4">
        <f>([1]!RupperCRIT(S$63,$C58,$F$35,$F$36))+1</f>
        <v>29</v>
      </c>
      <c r="T58" s="4">
        <f>([1]!RupperCRIT(T$63,$C58,$F$35,$F$36))+1</f>
        <v>30</v>
      </c>
      <c r="U58" s="4">
        <f>([1]!RupperCRIT(U$63,$C58,$F$35,$F$36))+1</f>
        <v>30</v>
      </c>
      <c r="V58" s="4"/>
      <c r="W58" s="4">
        <f>([1]!RLowerCRIT(W$38,$Z58,$F$35,$F$36))-1</f>
        <v>15</v>
      </c>
      <c r="X58" s="4">
        <f>([1]!RLowerCRIT(X$38,$Z58,$F$35,$F$36))-1</f>
        <v>16</v>
      </c>
      <c r="Y58" s="4">
        <f>([1]!RLowerCRIT(Y$38,$Z58,$F$35,$F$36))-1</f>
        <v>16</v>
      </c>
      <c r="Z58" s="8">
        <v>23</v>
      </c>
      <c r="AA58" s="66"/>
      <c r="AC58" s="67"/>
      <c r="AD58" s="9">
        <v>21</v>
      </c>
      <c r="AE58" s="7" t="s">
        <v>12</v>
      </c>
      <c r="AF58" s="7" t="s">
        <v>12</v>
      </c>
      <c r="AG58" s="7" t="s">
        <v>12</v>
      </c>
      <c r="AH58" s="7" t="s">
        <v>12</v>
      </c>
      <c r="AI58" s="7" t="s">
        <v>12</v>
      </c>
      <c r="AJ58" s="7" t="s">
        <v>12</v>
      </c>
      <c r="AK58" s="4">
        <f>([1]!RupperCRIT(AK$63,$AD58,$AG$35,$AG$36))+1</f>
        <v>21</v>
      </c>
      <c r="AL58" s="4">
        <f>([1]!RupperCRIT(AL$63,$AD58,$AG$35,$AG$36))+1</f>
        <v>22</v>
      </c>
      <c r="AM58" s="4">
        <f>([1]!RupperCRIT(AM$63,$AD58,$AG$35,$AG$36))+1</f>
        <v>24</v>
      </c>
      <c r="AN58" s="4">
        <f>([1]!RupperCRIT(AN$63,$AD58,$AG$35,$AG$36))+1</f>
        <v>25</v>
      </c>
      <c r="AO58" s="4">
        <f>([1]!RupperCRIT(AO$63,$AD58,$AG$35,$AG$36))+1</f>
        <v>26</v>
      </c>
      <c r="AP58" s="4">
        <f>([1]!RupperCRIT(AP$63,$AD58,$AG$35,$AG$36))+1</f>
        <v>27</v>
      </c>
      <c r="AQ58" s="4">
        <f>([1]!RupperCRIT(AQ$63,$AD58,$AG$35,$AG$36))+1</f>
        <v>28</v>
      </c>
      <c r="AR58" s="4">
        <f>([1]!RupperCRIT(AR$63,$AD58,$AG$35,$AG$36))+1</f>
        <v>28</v>
      </c>
      <c r="AS58" s="4">
        <f>([1]!RupperCRIT(AS$63,$AD58,$AG$35,$AG$36))+1</f>
        <v>29</v>
      </c>
      <c r="AT58" s="4">
        <f>([1]!RupperCRIT(AT$63,$AD58,$AG$35,$AG$36))+1</f>
        <v>30</v>
      </c>
      <c r="AU58" s="4">
        <f>([1]!RupperCRIT(AU$63,$AD58,$AG$35,$AG$36))+1</f>
        <v>31</v>
      </c>
      <c r="AV58" s="4">
        <f>([1]!RupperCRIT(AV$63,$AD58,$AG$35,$AG$36))+1</f>
        <v>31</v>
      </c>
      <c r="AW58" s="4"/>
      <c r="AX58" s="4">
        <f>([1]!RLowerCRIT(AX$38,$BA58,$AG$35,$AG$36))-1</f>
        <v>14</v>
      </c>
      <c r="AY58" s="4">
        <f>([1]!RLowerCRIT(AY$38,$BA58,$AG$35,$AG$36))-1</f>
        <v>15</v>
      </c>
      <c r="AZ58" s="4">
        <f>([1]!RLowerCRIT(AZ$38,$BA58,$AG$35,$AG$36))-1</f>
        <v>15</v>
      </c>
      <c r="BA58" s="8">
        <v>23</v>
      </c>
      <c r="BB58" s="66"/>
    </row>
    <row r="59" spans="2:54" x14ac:dyDescent="0.25">
      <c r="B59" s="67"/>
      <c r="C59" s="9">
        <v>22</v>
      </c>
      <c r="D59" s="7" t="s">
        <v>12</v>
      </c>
      <c r="E59" s="7" t="s">
        <v>12</v>
      </c>
      <c r="F59" s="7" t="s">
        <v>12</v>
      </c>
      <c r="G59" s="7" t="s">
        <v>12</v>
      </c>
      <c r="H59" s="7" t="s">
        <v>12</v>
      </c>
      <c r="I59" s="7" t="s">
        <v>12</v>
      </c>
      <c r="J59" s="4">
        <f>([1]!RupperCRIT(J$63,$C59,$F$35,$F$36))+1</f>
        <v>21</v>
      </c>
      <c r="K59" s="4">
        <f>([1]!RupperCRIT(K$63,$C59,$F$35,$F$36))+1</f>
        <v>22</v>
      </c>
      <c r="L59" s="4">
        <f>([1]!RupperCRIT(L$63,$C59,$F$35,$F$36))+1</f>
        <v>23</v>
      </c>
      <c r="M59" s="4">
        <f>([1]!RupperCRIT(M$63,$C59,$F$35,$F$36))+1</f>
        <v>24</v>
      </c>
      <c r="N59" s="4">
        <f>([1]!RupperCRIT(N$63,$C59,$F$35,$F$36))+1</f>
        <v>26</v>
      </c>
      <c r="O59" s="4">
        <f>([1]!RupperCRIT(O$63,$C59,$F$35,$F$36))+1</f>
        <v>26</v>
      </c>
      <c r="P59" s="4">
        <f>([1]!RupperCRIT(P$63,$C59,$F$35,$F$36))+1</f>
        <v>27</v>
      </c>
      <c r="Q59" s="4">
        <f>([1]!RupperCRIT(Q$63,$C59,$F$35,$F$36))+1</f>
        <v>28</v>
      </c>
      <c r="R59" s="4">
        <f>([1]!RupperCRIT(R$63,$C59,$F$35,$F$36))+1</f>
        <v>29</v>
      </c>
      <c r="S59" s="4">
        <f>([1]!RupperCRIT(S$63,$C59,$F$35,$F$36))+1</f>
        <v>30</v>
      </c>
      <c r="T59" s="4">
        <f>([1]!RupperCRIT(T$63,$C59,$F$35,$F$36))+1</f>
        <v>30</v>
      </c>
      <c r="U59" s="4">
        <f>([1]!RupperCRIT(U$63,$C59,$F$35,$F$36))+1</f>
        <v>31</v>
      </c>
      <c r="V59" s="4">
        <f>([1]!RupperCRIT(V$63,$C59,$F$35,$F$36))+1</f>
        <v>32</v>
      </c>
      <c r="W59" s="4"/>
      <c r="X59" s="4">
        <f>([1]!RLowerCRIT(X$38,$Z59,$F$35,$F$36))-1</f>
        <v>16</v>
      </c>
      <c r="Y59" s="4">
        <f>([1]!RLowerCRIT(Y$38,$Z59,$F$35,$F$36))-1</f>
        <v>17</v>
      </c>
      <c r="Z59" s="8">
        <v>24</v>
      </c>
      <c r="AA59" s="66"/>
      <c r="AC59" s="67"/>
      <c r="AD59" s="9">
        <v>22</v>
      </c>
      <c r="AE59" s="7" t="s">
        <v>12</v>
      </c>
      <c r="AF59" s="7" t="s">
        <v>12</v>
      </c>
      <c r="AG59" s="7" t="s">
        <v>12</v>
      </c>
      <c r="AH59" s="7" t="s">
        <v>12</v>
      </c>
      <c r="AI59" s="7" t="s">
        <v>12</v>
      </c>
      <c r="AJ59" s="7" t="s">
        <v>12</v>
      </c>
      <c r="AK59" s="7" t="s">
        <v>12</v>
      </c>
      <c r="AL59" s="4">
        <f>([1]!RupperCRIT(AL$63,$AD59,$AG$35,$AG$36))+1</f>
        <v>23</v>
      </c>
      <c r="AM59" s="4">
        <f>([1]!RupperCRIT(AM$63,$AD59,$AG$35,$AG$36))+1</f>
        <v>24</v>
      </c>
      <c r="AN59" s="4">
        <f>([1]!RupperCRIT(AN$63,$AD59,$AG$35,$AG$36))+1</f>
        <v>25</v>
      </c>
      <c r="AO59" s="4">
        <f>([1]!RupperCRIT(AO$63,$AD59,$AG$35,$AG$36))+1</f>
        <v>26</v>
      </c>
      <c r="AP59" s="4">
        <f>([1]!RupperCRIT(AP$63,$AD59,$AG$35,$AG$36))+1</f>
        <v>27</v>
      </c>
      <c r="AQ59" s="4">
        <f>([1]!RupperCRIT(AQ$63,$AD59,$AG$35,$AG$36))+1</f>
        <v>28</v>
      </c>
      <c r="AR59" s="4">
        <f>([1]!RupperCRIT(AR$63,$AD59,$AG$35,$AG$36))+1</f>
        <v>29</v>
      </c>
      <c r="AS59" s="4">
        <f>([1]!RupperCRIT(AS$63,$AD59,$AG$35,$AG$36))+1</f>
        <v>30</v>
      </c>
      <c r="AT59" s="4">
        <f>([1]!RupperCRIT(AT$63,$AD59,$AG$35,$AG$36))+1</f>
        <v>30</v>
      </c>
      <c r="AU59" s="4">
        <f>([1]!RupperCRIT(AU$63,$AD59,$AG$35,$AG$36))+1</f>
        <v>31</v>
      </c>
      <c r="AV59" s="4">
        <f>([1]!RupperCRIT(AV$63,$AD59,$AG$35,$AG$36))+1</f>
        <v>32</v>
      </c>
      <c r="AW59" s="4">
        <f>([1]!RupperCRIT(AW$63,$AD59,$AG$35,$AG$36))+1</f>
        <v>32</v>
      </c>
      <c r="AX59" s="4"/>
      <c r="AY59" s="4">
        <f>([1]!RLowerCRIT(AY$38,$BA59,$AG$35,$AG$36))-1</f>
        <v>15</v>
      </c>
      <c r="AZ59" s="4">
        <f>([1]!RLowerCRIT(AZ$38,$BA59,$AG$35,$AG$36))-1</f>
        <v>16</v>
      </c>
      <c r="BA59" s="8">
        <v>24</v>
      </c>
      <c r="BB59" s="66"/>
    </row>
    <row r="60" spans="2:54" x14ac:dyDescent="0.25">
      <c r="B60" s="67"/>
      <c r="C60" s="9">
        <v>23</v>
      </c>
      <c r="D60" s="7" t="s">
        <v>12</v>
      </c>
      <c r="E60" s="7" t="s">
        <v>12</v>
      </c>
      <c r="F60" s="7" t="s">
        <v>12</v>
      </c>
      <c r="G60" s="7" t="s">
        <v>12</v>
      </c>
      <c r="H60" s="7" t="s">
        <v>12</v>
      </c>
      <c r="I60" s="7" t="s">
        <v>12</v>
      </c>
      <c r="J60" s="4">
        <f>([1]!RupperCRIT(J$63,$C60,$F$35,$F$36))+1</f>
        <v>21</v>
      </c>
      <c r="K60" s="4">
        <f>([1]!RupperCRIT(K$63,$C60,$F$35,$F$36))+1</f>
        <v>22</v>
      </c>
      <c r="L60" s="4">
        <f>([1]!RupperCRIT(L$63,$C60,$F$35,$F$36))+1</f>
        <v>24</v>
      </c>
      <c r="M60" s="4">
        <f>([1]!RupperCRIT(M$63,$C60,$F$35,$F$36))+1</f>
        <v>25</v>
      </c>
      <c r="N60" s="4">
        <f>([1]!RupperCRIT(N$63,$C60,$F$35,$F$36))+1</f>
        <v>26</v>
      </c>
      <c r="O60" s="4">
        <f>([1]!RupperCRIT(O$63,$C60,$F$35,$F$36))+1</f>
        <v>27</v>
      </c>
      <c r="P60" s="4">
        <f>([1]!RupperCRIT(P$63,$C60,$F$35,$F$36))+1</f>
        <v>28</v>
      </c>
      <c r="Q60" s="4">
        <f>([1]!RupperCRIT(Q$63,$C60,$F$35,$F$36))+1</f>
        <v>29</v>
      </c>
      <c r="R60" s="4">
        <f>([1]!RupperCRIT(R$63,$C60,$F$35,$F$36))+1</f>
        <v>29</v>
      </c>
      <c r="S60" s="4">
        <f>([1]!RupperCRIT(S$63,$C60,$F$35,$F$36))+1</f>
        <v>30</v>
      </c>
      <c r="T60" s="4">
        <f>([1]!RupperCRIT(T$63,$C60,$F$35,$F$36))+1</f>
        <v>31</v>
      </c>
      <c r="U60" s="4">
        <f>([1]!RupperCRIT(U$63,$C60,$F$35,$F$36))+1</f>
        <v>31</v>
      </c>
      <c r="V60" s="4">
        <f>([1]!RupperCRIT(V$63,$C60,$F$35,$F$36))+1</f>
        <v>32</v>
      </c>
      <c r="W60" s="4">
        <f>([1]!RupperCRIT(W$63,$C60,$F$35,$F$36))+1</f>
        <v>33</v>
      </c>
      <c r="X60" s="4"/>
      <c r="Y60" s="4">
        <f>([1]!RLowerCRIT(Y$38,$Z60,$F$35,$F$36))-1</f>
        <v>17</v>
      </c>
      <c r="Z60" s="8">
        <v>25</v>
      </c>
      <c r="AA60" s="66"/>
      <c r="AC60" s="67"/>
      <c r="AD60" s="9">
        <v>23</v>
      </c>
      <c r="AE60" s="7" t="s">
        <v>12</v>
      </c>
      <c r="AF60" s="7" t="s">
        <v>12</v>
      </c>
      <c r="AG60" s="7" t="s">
        <v>12</v>
      </c>
      <c r="AH60" s="7" t="s">
        <v>12</v>
      </c>
      <c r="AI60" s="7" t="s">
        <v>12</v>
      </c>
      <c r="AJ60" s="7" t="s">
        <v>12</v>
      </c>
      <c r="AK60" s="7" t="s">
        <v>12</v>
      </c>
      <c r="AL60" s="4">
        <f>([1]!RupperCRIT(AL$63,$AD60,$AG$35,$AG$36))+1</f>
        <v>23</v>
      </c>
      <c r="AM60" s="4">
        <f>([1]!RupperCRIT(AM$63,$AD60,$AG$35,$AG$36))+1</f>
        <v>24</v>
      </c>
      <c r="AN60" s="4">
        <f>([1]!RupperCRIT(AN$63,$AD60,$AG$35,$AG$36))+1</f>
        <v>25</v>
      </c>
      <c r="AO60" s="4">
        <f>([1]!RupperCRIT(AO$63,$AD60,$AG$35,$AG$36))+1</f>
        <v>26</v>
      </c>
      <c r="AP60" s="4">
        <f>([1]!RupperCRIT(AP$63,$AD60,$AG$35,$AG$36))+1</f>
        <v>27</v>
      </c>
      <c r="AQ60" s="4">
        <f>([1]!RupperCRIT(AQ$63,$AD60,$AG$35,$AG$36))+1</f>
        <v>28</v>
      </c>
      <c r="AR60" s="4">
        <f>([1]!RupperCRIT(AR$63,$AD60,$AG$35,$AG$36))+1</f>
        <v>29</v>
      </c>
      <c r="AS60" s="4">
        <f>([1]!RupperCRIT(AS$63,$AD60,$AG$35,$AG$36))+1</f>
        <v>30</v>
      </c>
      <c r="AT60" s="4">
        <f>([1]!RupperCRIT(AT$63,$AD60,$AG$35,$AG$36))+1</f>
        <v>31</v>
      </c>
      <c r="AU60" s="4">
        <f>([1]!RupperCRIT(AU$63,$AD60,$AG$35,$AG$36))+1</f>
        <v>32</v>
      </c>
      <c r="AV60" s="4">
        <f>([1]!RupperCRIT(AV$63,$AD60,$AG$35,$AG$36))+1</f>
        <v>32</v>
      </c>
      <c r="AW60" s="4">
        <f>([1]!RupperCRIT(AW$63,$AD60,$AG$35,$AG$36))+1</f>
        <v>33</v>
      </c>
      <c r="AX60" s="4">
        <f>([1]!RupperCRIT(AX$63,$AD60,$AG$35,$AG$36))+1</f>
        <v>34</v>
      </c>
      <c r="AY60" s="4"/>
      <c r="AZ60" s="4">
        <f>([1]!RLowerCRIT(AZ$38,$BA60,$AG$35,$AG$36))-1</f>
        <v>16</v>
      </c>
      <c r="BA60" s="8">
        <v>25</v>
      </c>
      <c r="BB60" s="66"/>
    </row>
    <row r="61" spans="2:54" x14ac:dyDescent="0.25">
      <c r="B61" s="67"/>
      <c r="C61" s="9">
        <v>24</v>
      </c>
      <c r="D61" s="7" t="s">
        <v>12</v>
      </c>
      <c r="E61" s="7" t="s">
        <v>12</v>
      </c>
      <c r="F61" s="7" t="s">
        <v>12</v>
      </c>
      <c r="G61" s="7" t="s">
        <v>12</v>
      </c>
      <c r="H61" s="7" t="s">
        <v>12</v>
      </c>
      <c r="I61" s="7" t="s">
        <v>12</v>
      </c>
      <c r="J61" s="4">
        <f>([1]!RupperCRIT(J$63,$C61,$F$35,$F$36))+1</f>
        <v>21</v>
      </c>
      <c r="K61" s="4">
        <f>([1]!RupperCRIT(K$63,$C61,$F$35,$F$36))+1</f>
        <v>22</v>
      </c>
      <c r="L61" s="4">
        <f>([1]!RupperCRIT(L$63,$C61,$F$35,$F$36))+1</f>
        <v>24</v>
      </c>
      <c r="M61" s="4">
        <f>([1]!RupperCRIT(M$63,$C61,$F$35,$F$36))+1</f>
        <v>25</v>
      </c>
      <c r="N61" s="4">
        <f>([1]!RupperCRIT(N$63,$C61,$F$35,$F$36))+1</f>
        <v>26</v>
      </c>
      <c r="O61" s="4">
        <f>([1]!RupperCRIT(O$63,$C61,$F$35,$F$36))+1</f>
        <v>27</v>
      </c>
      <c r="P61" s="4">
        <f>([1]!RupperCRIT(P$63,$C61,$F$35,$F$36))+1</f>
        <v>28</v>
      </c>
      <c r="Q61" s="4">
        <f>([1]!RupperCRIT(Q$63,$C61,$F$35,$F$36))+1</f>
        <v>29</v>
      </c>
      <c r="R61" s="4">
        <f>([1]!RupperCRIT(R$63,$C61,$F$35,$F$36))+1</f>
        <v>30</v>
      </c>
      <c r="S61" s="4">
        <f>([1]!RupperCRIT(S$63,$C61,$F$35,$F$36))+1</f>
        <v>31</v>
      </c>
      <c r="T61" s="4">
        <f>([1]!RupperCRIT(T$63,$C61,$F$35,$F$36))+1</f>
        <v>31</v>
      </c>
      <c r="U61" s="4">
        <f>([1]!RupperCRIT(U$63,$C61,$F$35,$F$36))+1</f>
        <v>32</v>
      </c>
      <c r="V61" s="4">
        <f>([1]!RupperCRIT(V$63,$C61,$F$35,$F$36))+1</f>
        <v>33</v>
      </c>
      <c r="W61" s="4">
        <f>([1]!RupperCRIT(W$63,$C61,$F$35,$F$36))+1</f>
        <v>33</v>
      </c>
      <c r="X61" s="4">
        <f>([1]!RupperCRIT(X$63,$C61,$F$35,$F$36))+1</f>
        <v>34</v>
      </c>
      <c r="Y61" s="4"/>
      <c r="Z61" s="4"/>
      <c r="AC61" s="67"/>
      <c r="AD61" s="9">
        <v>24</v>
      </c>
      <c r="AE61" s="7" t="s">
        <v>12</v>
      </c>
      <c r="AF61" s="7" t="s">
        <v>12</v>
      </c>
      <c r="AG61" s="7" t="s">
        <v>12</v>
      </c>
      <c r="AH61" s="7" t="s">
        <v>12</v>
      </c>
      <c r="AI61" s="7" t="s">
        <v>12</v>
      </c>
      <c r="AJ61" s="7" t="s">
        <v>12</v>
      </c>
      <c r="AK61" s="7" t="s">
        <v>12</v>
      </c>
      <c r="AL61" s="4">
        <f>([1]!RupperCRIT(AL$63,$AD61,$AG$35,$AG$36))+1</f>
        <v>23</v>
      </c>
      <c r="AM61" s="4">
        <f>([1]!RupperCRIT(AM$63,$AD61,$AG$35,$AG$36))+1</f>
        <v>24</v>
      </c>
      <c r="AN61" s="4">
        <f>([1]!RupperCRIT(AN$63,$AD61,$AG$35,$AG$36))+1</f>
        <v>26</v>
      </c>
      <c r="AO61" s="4">
        <f>([1]!RupperCRIT(AO$63,$AD61,$AG$35,$AG$36))+1</f>
        <v>27</v>
      </c>
      <c r="AP61" s="4">
        <f>([1]!RupperCRIT(AP$63,$AD61,$AG$35,$AG$36))+1</f>
        <v>28</v>
      </c>
      <c r="AQ61" s="4">
        <f>([1]!RupperCRIT(AQ$63,$AD61,$AG$35,$AG$36))+1</f>
        <v>29</v>
      </c>
      <c r="AR61" s="4">
        <f>([1]!RupperCRIT(AR$63,$AD61,$AG$35,$AG$36))+1</f>
        <v>30</v>
      </c>
      <c r="AS61" s="4">
        <f>([1]!RupperCRIT(AS$63,$AD61,$AG$35,$AG$36))+1</f>
        <v>30</v>
      </c>
      <c r="AT61" s="4">
        <f>([1]!RupperCRIT(AT$63,$AD61,$AG$35,$AG$36))+1</f>
        <v>31</v>
      </c>
      <c r="AU61" s="4">
        <f>([1]!RupperCRIT(AU$63,$AD61,$AG$35,$AG$36))+1</f>
        <v>32</v>
      </c>
      <c r="AV61" s="4">
        <f>([1]!RupperCRIT(AV$63,$AD61,$AG$35,$AG$36))+1</f>
        <v>33</v>
      </c>
      <c r="AW61" s="4">
        <f>([1]!RupperCRIT(AW$63,$AD61,$AG$35,$AG$36))+1</f>
        <v>33</v>
      </c>
      <c r="AX61" s="4">
        <f>([1]!RupperCRIT(AX$63,$AD61,$AG$35,$AG$36))+1</f>
        <v>34</v>
      </c>
      <c r="AY61" s="4">
        <f>([1]!RupperCRIT(AY$63,$AD61,$AG$35,$AG$36))+1</f>
        <v>35</v>
      </c>
      <c r="AZ61" s="4"/>
      <c r="BA61" s="4"/>
    </row>
    <row r="62" spans="2:54" x14ac:dyDescent="0.25">
      <c r="B62" s="67"/>
      <c r="C62" s="9">
        <v>25</v>
      </c>
      <c r="D62" s="7" t="s">
        <v>12</v>
      </c>
      <c r="E62" s="7" t="s">
        <v>12</v>
      </c>
      <c r="F62" s="7" t="s">
        <v>12</v>
      </c>
      <c r="G62" s="7" t="s">
        <v>12</v>
      </c>
      <c r="H62" s="7" t="s">
        <v>12</v>
      </c>
      <c r="I62" s="7" t="s">
        <v>12</v>
      </c>
      <c r="J62" s="7" t="s">
        <v>12</v>
      </c>
      <c r="K62" s="4">
        <f>([1]!RupperCRIT(K$63,$C62,$F$35,$F$36))+1</f>
        <v>23</v>
      </c>
      <c r="L62" s="4">
        <f>([1]!RupperCRIT(L$63,$C62,$F$35,$F$36))+1</f>
        <v>24</v>
      </c>
      <c r="M62" s="4">
        <f>([1]!RupperCRIT(M$63,$C62,$F$35,$F$36))+1</f>
        <v>25</v>
      </c>
      <c r="N62" s="4">
        <f>([1]!RupperCRIT(N$63,$C62,$F$35,$F$36))+1</f>
        <v>26</v>
      </c>
      <c r="O62" s="4">
        <f>([1]!RupperCRIT(O$63,$C62,$F$35,$F$36))+1</f>
        <v>27</v>
      </c>
      <c r="P62" s="4">
        <f>([1]!RupperCRIT(P$63,$C62,$F$35,$F$36))+1</f>
        <v>28</v>
      </c>
      <c r="Q62" s="4">
        <f>([1]!RupperCRIT(Q$63,$C62,$F$35,$F$36))+1</f>
        <v>29</v>
      </c>
      <c r="R62" s="4">
        <f>([1]!RupperCRIT(R$63,$C62,$F$35,$F$36))+1</f>
        <v>30</v>
      </c>
      <c r="S62" s="4">
        <f>([1]!RupperCRIT(S$63,$C62,$F$35,$F$36))+1</f>
        <v>31</v>
      </c>
      <c r="T62" s="4">
        <f>([1]!RupperCRIT(T$63,$C62,$F$35,$F$36))+1</f>
        <v>32</v>
      </c>
      <c r="U62" s="4">
        <f>([1]!RupperCRIT(U$63,$C62,$F$35,$F$36))+1</f>
        <v>32</v>
      </c>
      <c r="V62" s="4">
        <f>([1]!RupperCRIT(V$63,$C62,$F$35,$F$36))+1</f>
        <v>33</v>
      </c>
      <c r="W62" s="4">
        <f>([1]!RupperCRIT(W$63,$C62,$F$35,$F$36))+1</f>
        <v>34</v>
      </c>
      <c r="X62" s="4">
        <f>([1]!RupperCRIT(X$63,$C62,$F$35,$F$36))+1</f>
        <v>34</v>
      </c>
      <c r="Y62" s="4">
        <f>([1]!RupperCRIT(Y$63,$C62,$F$35,$F$36))+1</f>
        <v>35</v>
      </c>
      <c r="Z62" s="4"/>
      <c r="AC62" s="67"/>
      <c r="AD62" s="9">
        <v>25</v>
      </c>
      <c r="AE62" s="7" t="s">
        <v>12</v>
      </c>
      <c r="AF62" s="7" t="s">
        <v>12</v>
      </c>
      <c r="AG62" s="7" t="s">
        <v>12</v>
      </c>
      <c r="AH62" s="7" t="s">
        <v>12</v>
      </c>
      <c r="AI62" s="7" t="s">
        <v>12</v>
      </c>
      <c r="AJ62" s="7" t="s">
        <v>12</v>
      </c>
      <c r="AK62" s="7" t="s">
        <v>12</v>
      </c>
      <c r="AL62" s="4">
        <f>([1]!RupperCRIT(AL$63,$AD62,$AG$35,$AG$36))+1</f>
        <v>23</v>
      </c>
      <c r="AM62" s="4">
        <f>([1]!RupperCRIT(AM$63,$AD62,$AG$35,$AG$36))+1</f>
        <v>24</v>
      </c>
      <c r="AN62" s="4">
        <f>([1]!RupperCRIT(AN$63,$AD62,$AG$35,$AG$36))+1</f>
        <v>26</v>
      </c>
      <c r="AO62" s="4">
        <f>([1]!RupperCRIT(AO$63,$AD62,$AG$35,$AG$36))+1</f>
        <v>27</v>
      </c>
      <c r="AP62" s="4">
        <f>([1]!RupperCRIT(AP$63,$AD62,$AG$35,$AG$36))+1</f>
        <v>28</v>
      </c>
      <c r="AQ62" s="4">
        <f>([1]!RupperCRIT(AQ$63,$AD62,$AG$35,$AG$36))+1</f>
        <v>29</v>
      </c>
      <c r="AR62" s="4">
        <f>([1]!RupperCRIT(AR$63,$AD62,$AG$35,$AG$36))+1</f>
        <v>30</v>
      </c>
      <c r="AS62" s="4">
        <f>([1]!RupperCRIT(AS$63,$AD62,$AG$35,$AG$36))+1</f>
        <v>31</v>
      </c>
      <c r="AT62" s="4">
        <f>([1]!RupperCRIT(AT$63,$AD62,$AG$35,$AG$36))+1</f>
        <v>32</v>
      </c>
      <c r="AU62" s="4">
        <f>([1]!RupperCRIT(AU$63,$AD62,$AG$35,$AG$36))+1</f>
        <v>33</v>
      </c>
      <c r="AV62" s="4">
        <f>([1]!RupperCRIT(AV$63,$AD62,$AG$35,$AG$36))+1</f>
        <v>33</v>
      </c>
      <c r="AW62" s="4">
        <f>([1]!RupperCRIT(AW$63,$AD62,$AG$35,$AG$36))+1</f>
        <v>34</v>
      </c>
      <c r="AX62" s="4">
        <f>([1]!RupperCRIT(AX$63,$AD62,$AG$35,$AG$36))+1</f>
        <v>35</v>
      </c>
      <c r="AY62" s="4">
        <f>([1]!RupperCRIT(AY$63,$AD62,$AG$35,$AG$36))+1</f>
        <v>35</v>
      </c>
      <c r="AZ62" s="4">
        <f>([1]!RupperCRIT(AZ$63,$AD62,$AG$35,$AG$36))+1</f>
        <v>36</v>
      </c>
      <c r="BA62" s="4"/>
    </row>
    <row r="63" spans="2:54" x14ac:dyDescent="0.25">
      <c r="C63" s="4"/>
      <c r="D63" s="6">
        <v>4</v>
      </c>
      <c r="E63" s="6">
        <v>5</v>
      </c>
      <c r="F63" s="6">
        <v>6</v>
      </c>
      <c r="G63" s="6">
        <v>7</v>
      </c>
      <c r="H63" s="6">
        <v>8</v>
      </c>
      <c r="I63" s="6">
        <v>9</v>
      </c>
      <c r="J63" s="6">
        <v>10</v>
      </c>
      <c r="K63" s="6">
        <v>11</v>
      </c>
      <c r="L63" s="6">
        <v>12</v>
      </c>
      <c r="M63" s="6">
        <v>13</v>
      </c>
      <c r="N63" s="6">
        <v>14</v>
      </c>
      <c r="O63" s="6">
        <v>15</v>
      </c>
      <c r="P63" s="6">
        <v>16</v>
      </c>
      <c r="Q63" s="6">
        <v>17</v>
      </c>
      <c r="R63" s="6">
        <v>18</v>
      </c>
      <c r="S63" s="6">
        <v>19</v>
      </c>
      <c r="T63" s="6">
        <v>20</v>
      </c>
      <c r="U63" s="6">
        <v>21</v>
      </c>
      <c r="V63" s="6">
        <v>22</v>
      </c>
      <c r="W63" s="6">
        <v>23</v>
      </c>
      <c r="X63" s="6">
        <v>24</v>
      </c>
      <c r="Y63" s="6">
        <v>25</v>
      </c>
      <c r="Z63" s="4"/>
      <c r="AD63" s="4"/>
      <c r="AE63" s="6">
        <v>4</v>
      </c>
      <c r="AF63" s="6">
        <v>5</v>
      </c>
      <c r="AG63" s="6">
        <v>6</v>
      </c>
      <c r="AH63" s="6">
        <v>7</v>
      </c>
      <c r="AI63" s="6">
        <v>8</v>
      </c>
      <c r="AJ63" s="6">
        <v>9</v>
      </c>
      <c r="AK63" s="6">
        <v>10</v>
      </c>
      <c r="AL63" s="6">
        <v>11</v>
      </c>
      <c r="AM63" s="6">
        <v>12</v>
      </c>
      <c r="AN63" s="6">
        <v>13</v>
      </c>
      <c r="AO63" s="6">
        <v>14</v>
      </c>
      <c r="AP63" s="6">
        <v>15</v>
      </c>
      <c r="AQ63" s="6">
        <v>16</v>
      </c>
      <c r="AR63" s="6">
        <v>17</v>
      </c>
      <c r="AS63" s="6">
        <v>18</v>
      </c>
      <c r="AT63" s="6">
        <v>19</v>
      </c>
      <c r="AU63" s="6">
        <v>20</v>
      </c>
      <c r="AV63" s="6">
        <v>21</v>
      </c>
      <c r="AW63" s="6">
        <v>22</v>
      </c>
      <c r="AX63" s="6">
        <v>23</v>
      </c>
      <c r="AY63" s="6">
        <v>24</v>
      </c>
      <c r="AZ63" s="6">
        <v>25</v>
      </c>
      <c r="BA63" s="4"/>
    </row>
    <row r="64" spans="2:54" x14ac:dyDescent="0.25">
      <c r="D64" s="68" t="s">
        <v>10</v>
      </c>
      <c r="E64" s="68"/>
      <c r="F64" s="68"/>
      <c r="G64" s="68"/>
      <c r="H64" s="68"/>
      <c r="I64" s="68"/>
      <c r="J64" s="68"/>
      <c r="K64" s="68"/>
      <c r="L64" s="68"/>
      <c r="M64" s="68"/>
      <c r="N64" s="68"/>
      <c r="O64" s="68"/>
      <c r="P64" s="68"/>
      <c r="Q64" s="68"/>
      <c r="R64" s="68"/>
      <c r="S64" s="68"/>
      <c r="T64" s="68"/>
      <c r="U64" s="68"/>
      <c r="V64" s="68"/>
      <c r="W64" s="68"/>
      <c r="X64" s="68"/>
      <c r="Y64" s="68"/>
      <c r="AE64" s="68" t="s">
        <v>10</v>
      </c>
      <c r="AF64" s="68"/>
      <c r="AG64" s="68"/>
      <c r="AH64" s="68"/>
      <c r="AI64" s="68"/>
      <c r="AJ64" s="68"/>
      <c r="AK64" s="68"/>
      <c r="AL64" s="68"/>
      <c r="AM64" s="68"/>
      <c r="AN64" s="68"/>
      <c r="AO64" s="68"/>
      <c r="AP64" s="68"/>
      <c r="AQ64" s="68"/>
      <c r="AR64" s="68"/>
      <c r="AS64" s="68"/>
      <c r="AT64" s="68"/>
      <c r="AU64" s="68"/>
      <c r="AV64" s="68"/>
      <c r="AW64" s="68"/>
      <c r="AX64" s="68"/>
      <c r="AY64" s="68"/>
      <c r="AZ64" s="68"/>
    </row>
    <row r="73" spans="5:53" ht="15.75" x14ac:dyDescent="0.25">
      <c r="E73" s="17" t="s">
        <v>32</v>
      </c>
      <c r="F73" s="17"/>
      <c r="G73" s="17"/>
      <c r="H73" s="17"/>
      <c r="I73" s="17"/>
      <c r="J73" s="17"/>
      <c r="K73" s="17"/>
      <c r="L73" s="17"/>
      <c r="M73" s="17"/>
      <c r="N73" s="17"/>
      <c r="O73" s="17"/>
      <c r="P73" s="17"/>
      <c r="Q73" s="17"/>
      <c r="T73" s="64" t="s">
        <v>31</v>
      </c>
      <c r="U73" s="64"/>
      <c r="V73" s="64"/>
      <c r="W73" s="69">
        <v>0.05</v>
      </c>
      <c r="X73" s="69"/>
      <c r="AD73" s="16"/>
      <c r="AE73" s="16"/>
      <c r="AF73" s="17" t="s">
        <v>32</v>
      </c>
      <c r="AG73" s="17"/>
      <c r="AH73" s="17"/>
      <c r="AI73" s="17"/>
      <c r="AJ73" s="17"/>
      <c r="AK73" s="17"/>
      <c r="AL73" s="17"/>
      <c r="AM73" s="17"/>
      <c r="AN73" s="17"/>
      <c r="AO73" s="17"/>
      <c r="AP73" s="17"/>
      <c r="AQ73" s="17"/>
      <c r="AR73" s="17"/>
      <c r="AU73" s="64" t="s">
        <v>31</v>
      </c>
      <c r="AV73" s="64"/>
      <c r="AW73" s="64"/>
      <c r="AX73" s="69">
        <v>0.05</v>
      </c>
      <c r="AY73" s="69"/>
    </row>
    <row r="74" spans="5:53" ht="15.75" x14ac:dyDescent="0.25">
      <c r="U74" s="16" t="s">
        <v>0</v>
      </c>
      <c r="V74" s="16"/>
      <c r="W74" s="70">
        <v>1</v>
      </c>
      <c r="X74" s="70"/>
      <c r="AV74" s="16" t="s">
        <v>0</v>
      </c>
      <c r="AW74" s="16"/>
      <c r="AX74" s="70">
        <v>2</v>
      </c>
      <c r="AY74" s="70"/>
    </row>
    <row r="75" spans="5:53" x14ac:dyDescent="0.25">
      <c r="E75" t="s">
        <v>7</v>
      </c>
      <c r="G75" s="3">
        <v>21</v>
      </c>
      <c r="H75" s="3">
        <v>22</v>
      </c>
      <c r="I75" s="3">
        <v>23</v>
      </c>
      <c r="J75" s="3">
        <v>24</v>
      </c>
      <c r="K75" s="3">
        <v>25</v>
      </c>
      <c r="L75" s="3">
        <v>26</v>
      </c>
      <c r="M75" s="3">
        <v>27</v>
      </c>
      <c r="N75" s="3">
        <v>28</v>
      </c>
      <c r="O75" s="3">
        <v>29</v>
      </c>
      <c r="P75" s="3">
        <v>30</v>
      </c>
      <c r="Q75" s="3">
        <v>31</v>
      </c>
      <c r="R75" s="3">
        <v>32</v>
      </c>
      <c r="S75" s="3">
        <v>33</v>
      </c>
      <c r="T75" s="3">
        <v>34</v>
      </c>
      <c r="U75" s="3">
        <v>35</v>
      </c>
      <c r="V75" s="3">
        <v>36</v>
      </c>
      <c r="W75" s="3">
        <v>37</v>
      </c>
      <c r="X75" s="3">
        <v>38</v>
      </c>
      <c r="Y75" s="3">
        <v>39</v>
      </c>
      <c r="Z75" s="3">
        <v>40</v>
      </c>
      <c r="AF75" t="s">
        <v>7</v>
      </c>
      <c r="AH75" s="3">
        <v>21</v>
      </c>
      <c r="AI75" s="3">
        <v>22</v>
      </c>
      <c r="AJ75" s="3">
        <v>23</v>
      </c>
      <c r="AK75" s="3">
        <v>24</v>
      </c>
      <c r="AL75" s="3">
        <v>25</v>
      </c>
      <c r="AM75" s="3">
        <v>26</v>
      </c>
      <c r="AN75" s="3">
        <v>27</v>
      </c>
      <c r="AO75" s="3">
        <v>28</v>
      </c>
      <c r="AP75" s="3">
        <v>29</v>
      </c>
      <c r="AQ75" s="3">
        <v>30</v>
      </c>
      <c r="AR75" s="3">
        <v>31</v>
      </c>
      <c r="AS75" s="3">
        <v>32</v>
      </c>
      <c r="AT75" s="3">
        <v>33</v>
      </c>
      <c r="AU75" s="3">
        <v>34</v>
      </c>
      <c r="AV75" s="3">
        <v>35</v>
      </c>
      <c r="AW75" s="3">
        <v>36</v>
      </c>
      <c r="AX75" s="3">
        <v>37</v>
      </c>
      <c r="AY75" s="3">
        <v>38</v>
      </c>
      <c r="AZ75" s="3">
        <v>39</v>
      </c>
      <c r="BA75" s="3">
        <v>40</v>
      </c>
    </row>
    <row r="76" spans="5:53" x14ac:dyDescent="0.25">
      <c r="E76" s="43" t="s">
        <v>29</v>
      </c>
      <c r="F76" s="43"/>
      <c r="G76" s="4">
        <f>([1]!RLowerCRIT(G$75,G$75,$W$73,$W$74))-1</f>
        <v>16</v>
      </c>
      <c r="H76" s="4">
        <f>([1]!RLowerCRIT(H$75,H$75,$W$73,$W$74))-1</f>
        <v>17</v>
      </c>
      <c r="I76" s="4">
        <f>([1]!RLowerCRIT(I$75,I$75,$W$73,$W$74))-1</f>
        <v>17</v>
      </c>
      <c r="J76" s="4">
        <f>([1]!RLowerCRIT(J$75,J$75,$W$73,$W$74))-1</f>
        <v>18</v>
      </c>
      <c r="K76" s="4">
        <f>([1]!RLowerCRIT(K$75,K$75,$W$73,$W$74))-1</f>
        <v>19</v>
      </c>
      <c r="L76" s="4">
        <f>([1]!RLowerCRIT(L$75,L$75,$W$73,$W$74))-1</f>
        <v>20</v>
      </c>
      <c r="M76" s="4">
        <f>([1]!RLowerCRIT(M$75,M$75,$W$73,$W$74))-1</f>
        <v>21</v>
      </c>
      <c r="N76" s="4">
        <f>([1]!RLowerCRIT(N$75,N$75,$W$73,$W$74))-1</f>
        <v>22</v>
      </c>
      <c r="O76" s="4">
        <f>([1]!RLowerCRIT(O$75,O$75,$W$73,$W$74))-1</f>
        <v>23</v>
      </c>
      <c r="P76" s="4">
        <f>([1]!RLowerCRIT(P$75,P$75,$W$73,$W$74))-1</f>
        <v>24</v>
      </c>
      <c r="Q76" s="4">
        <f>([1]!RLowerCRIT(Q$75,Q$75,$W$73,$W$74))-1</f>
        <v>25</v>
      </c>
      <c r="R76" s="4">
        <f>([1]!RLowerCRIT(R$75,R$75,$W$73,$W$74))-1</f>
        <v>25</v>
      </c>
      <c r="S76" s="4">
        <f>([1]!RLowerCRIT(S$75,S$75,$W$73,$W$74))-1</f>
        <v>26</v>
      </c>
      <c r="T76" s="4">
        <f>([1]!RLowerCRIT(T$75,T$75,$W$73,$W$74))-1</f>
        <v>27</v>
      </c>
      <c r="U76" s="4">
        <f>([1]!RLowerCRIT(U$75,U$75,$W$73,$W$74))-1</f>
        <v>28</v>
      </c>
      <c r="V76" s="4">
        <f>([1]!RLowerCRIT(V$75,V$75,$W$73,$W$74))-1</f>
        <v>29</v>
      </c>
      <c r="W76" s="4">
        <f>([1]!RLowerCRIT(W$75,W$75,$W$73,$W$74))-1</f>
        <v>30</v>
      </c>
      <c r="X76" s="4">
        <f>([1]!RLowerCRIT(X$75,X$75,$W$73,$W$74))-1</f>
        <v>31</v>
      </c>
      <c r="Y76" s="4">
        <f>([1]!RLowerCRIT(Y$75,Y$75,$W$73,$W$74))-1</f>
        <v>32</v>
      </c>
      <c r="Z76" s="4">
        <f>([1]!RLowerCRIT(Z$75,Z$75,$W$73,$W$74))-1</f>
        <v>33</v>
      </c>
      <c r="AD76" s="43"/>
      <c r="AE76" s="43"/>
      <c r="AF76" s="43" t="s">
        <v>29</v>
      </c>
      <c r="AG76" s="43"/>
      <c r="AH76" s="4">
        <f>([1]!RLowerCRIT(AH$75,AH$75,$AX$73,$AY$74))-1</f>
        <v>15</v>
      </c>
      <c r="AI76" s="4">
        <f>([1]!RLowerCRIT(AI$75,AI$75,$AX$73,$AY$74))-1</f>
        <v>16</v>
      </c>
      <c r="AJ76" s="4">
        <f>([1]!RLowerCRIT(AJ$75,AJ$75,$AX$73,$AY$74))-1</f>
        <v>16</v>
      </c>
      <c r="AK76" s="4">
        <f>([1]!RLowerCRIT(AK$75,AK$75,$AX$73,$AY$74))-1</f>
        <v>17</v>
      </c>
      <c r="AL76" s="4">
        <f>([1]!RLowerCRIT(AL$75,AL$75,$AX$73,$AY$74))-1</f>
        <v>18</v>
      </c>
      <c r="AM76" s="4">
        <f>([1]!RLowerCRIT(AM$75,AM$75,$AX$73,$AY$74))-1</f>
        <v>19</v>
      </c>
      <c r="AN76" s="4">
        <f>([1]!RLowerCRIT(AN$75,AN$75,$AX$73,$AY$74))-1</f>
        <v>20</v>
      </c>
      <c r="AO76" s="4">
        <f>([1]!RLowerCRIT(AO$75,AO$75,$AX$73,$AY$74))-1</f>
        <v>21</v>
      </c>
      <c r="AP76" s="4">
        <f>([1]!RLowerCRIT(AP$75,AP$75,$AX$73,$AY$74))-1</f>
        <v>22</v>
      </c>
      <c r="AQ76" s="4">
        <f>([1]!RLowerCRIT(AQ$75,AQ$75,$AX$73,$AY$74))-1</f>
        <v>23</v>
      </c>
      <c r="AR76" s="4">
        <f>([1]!RLowerCRIT(AR$75,AR$75,$AX$73,$AY$74))-1</f>
        <v>23</v>
      </c>
      <c r="AS76" s="4">
        <f>([1]!RLowerCRIT(AS$75,AS$75,$AX$73,$AY$74))-1</f>
        <v>24</v>
      </c>
      <c r="AT76" s="4">
        <f>([1]!RLowerCRIT(AT$75,AT$75,$AX$73,$AY$74))-1</f>
        <v>25</v>
      </c>
      <c r="AU76" s="4">
        <f>([1]!RLowerCRIT(AU$75,AU$75,$AX$73,$AY$74))-1</f>
        <v>26</v>
      </c>
      <c r="AV76" s="4">
        <f>([1]!RLowerCRIT(AV$75,AV$75,$AX$73,$AY$74))-1</f>
        <v>27</v>
      </c>
      <c r="AW76" s="4">
        <f>([1]!RLowerCRIT(AW$75,AW$75,$AX$73,$AY$74))-1</f>
        <v>28</v>
      </c>
      <c r="AX76" s="4">
        <f>([1]!RLowerCRIT(AX$75,AX$75,$AX$73,$AY$74))-1</f>
        <v>29</v>
      </c>
      <c r="AY76" s="4">
        <f>([1]!RLowerCRIT(AY$75,AY$75,$AX$73,$AY$74))-1</f>
        <v>30</v>
      </c>
      <c r="AZ76" s="4">
        <f>([1]!RLowerCRIT(AZ$75,AZ$75,$AX$73,$AY$74))-1</f>
        <v>30</v>
      </c>
      <c r="BA76" s="4">
        <f>([1]!RLowerCRIT(BA$75,BA$75,$AX$73,$AY$74))-1</f>
        <v>31</v>
      </c>
    </row>
    <row r="77" spans="5:53" x14ac:dyDescent="0.25">
      <c r="E77" s="43" t="s">
        <v>30</v>
      </c>
      <c r="F77" s="43"/>
      <c r="G77" s="4">
        <f>([1]!RupperCRIT(G$75,G$75,$W$73,$W$74))+1</f>
        <v>28</v>
      </c>
      <c r="H77" s="4">
        <f>([1]!RupperCRIT(H$75,H$75,$W$73,$W$74))+1</f>
        <v>29</v>
      </c>
      <c r="I77" s="4">
        <f>([1]!RupperCRIT(I$75,I$75,$W$73,$W$74))+1</f>
        <v>31</v>
      </c>
      <c r="J77" s="4">
        <f>([1]!RupperCRIT(J$75,J$75,$W$73,$W$74))+1</f>
        <v>32</v>
      </c>
      <c r="K77" s="4">
        <f>([1]!RupperCRIT(K$75,K$75,$W$73,$W$74))+1</f>
        <v>33</v>
      </c>
      <c r="L77" s="4">
        <f>([1]!RupperCRIT(L$75,L$75,$W$73,$W$74))+1</f>
        <v>34</v>
      </c>
      <c r="M77" s="4">
        <f>([1]!RupperCRIT(M$75,M$75,$W$73,$W$74))+1</f>
        <v>35</v>
      </c>
      <c r="N77" s="4">
        <f>([1]!RupperCRIT(N$75,N$75,$W$73,$W$74))+1</f>
        <v>36</v>
      </c>
      <c r="O77" s="4">
        <f>([1]!RupperCRIT(O$75,O$75,$W$73,$W$74))+1</f>
        <v>37</v>
      </c>
      <c r="P77" s="4">
        <f>([1]!RupperCRIT(P$75,P$75,$W$73,$W$74))+1</f>
        <v>38</v>
      </c>
      <c r="Q77" s="4">
        <f>([1]!RupperCRIT(Q$75,Q$75,$W$73,$W$74))+1</f>
        <v>39</v>
      </c>
      <c r="R77" s="4">
        <f>([1]!RupperCRIT(R$75,R$75,$W$73,$W$74))+1</f>
        <v>41</v>
      </c>
      <c r="S77" s="4">
        <f>([1]!RupperCRIT(S$75,S$75,$W$73,$W$74))+1</f>
        <v>42</v>
      </c>
      <c r="T77" s="4">
        <f>([1]!RupperCRIT(T$75,T$75,$W$73,$W$74))+1</f>
        <v>43</v>
      </c>
      <c r="U77" s="4">
        <f>([1]!RupperCRIT(U$75,U$75,$W$73,$W$74))+1</f>
        <v>44</v>
      </c>
      <c r="V77" s="4">
        <f>([1]!RupperCRIT(V$75,V$75,$W$73,$W$74))+1</f>
        <v>45</v>
      </c>
      <c r="W77" s="4">
        <f>([1]!RupperCRIT(W$75,W$75,$W$73,$W$74))+1</f>
        <v>46</v>
      </c>
      <c r="X77" s="4">
        <f>([1]!RupperCRIT(X$75,X$75,$W$73,$W$74))+1</f>
        <v>47</v>
      </c>
      <c r="Y77" s="4">
        <f>([1]!RupperCRIT(Y$75,Y$75,$W$73,$W$74))+1</f>
        <v>48</v>
      </c>
      <c r="Z77" s="4">
        <f>([1]!RupperCRIT(Z$75,Z$75,$W$73,$W$74))+1</f>
        <v>49</v>
      </c>
      <c r="AD77" s="43"/>
      <c r="AE77" s="43"/>
      <c r="AF77" s="43" t="s">
        <v>30</v>
      </c>
      <c r="AG77" s="43"/>
      <c r="AH77" s="4">
        <f>([1]!RupperCRIT(AH$75,AH$75,$AX$73,$AY$74))+1</f>
        <v>29</v>
      </c>
      <c r="AI77" s="4">
        <f>([1]!RupperCRIT(AI$75,AI$75,$AX$73,$AY$74))+1</f>
        <v>30</v>
      </c>
      <c r="AJ77" s="4">
        <f>([1]!RupperCRIT(AJ$75,AJ$75,$AX$73,$AY$74))+1</f>
        <v>32</v>
      </c>
      <c r="AK77" s="4">
        <f>([1]!RupperCRIT(AK$75,AK$75,$AX$73,$AY$74))+1</f>
        <v>33</v>
      </c>
      <c r="AL77" s="4">
        <f>([1]!RupperCRIT(AL$75,AL$75,$AX$73,$AY$74))+1</f>
        <v>34</v>
      </c>
      <c r="AM77" s="4">
        <f>([1]!RupperCRIT(AM$75,AM$75,$AX$73,$AY$74))+1</f>
        <v>35</v>
      </c>
      <c r="AN77" s="4">
        <f>([1]!RupperCRIT(AN$75,AN$75,$AX$73,$AY$74))+1</f>
        <v>36</v>
      </c>
      <c r="AO77" s="4">
        <f>([1]!RupperCRIT(AO$75,AO$75,$AX$73,$AY$74))+1</f>
        <v>37</v>
      </c>
      <c r="AP77" s="4">
        <f>([1]!RupperCRIT(AP$75,AP$75,$AX$73,$AY$74))+1</f>
        <v>38</v>
      </c>
      <c r="AQ77" s="4">
        <f>([1]!RupperCRIT(AQ$75,AQ$75,$AX$73,$AY$74))+1</f>
        <v>39</v>
      </c>
      <c r="AR77" s="4">
        <f>([1]!RupperCRIT(AR$75,AR$75,$AX$73,$AY$74))+1</f>
        <v>41</v>
      </c>
      <c r="AS77" s="4">
        <f>([1]!RupperCRIT(AS$75,AS$75,$AX$73,$AY$74))+1</f>
        <v>42</v>
      </c>
      <c r="AT77" s="4">
        <f>([1]!RupperCRIT(AT$75,AT$75,$AX$73,$AY$74))+1</f>
        <v>43</v>
      </c>
      <c r="AU77" s="4">
        <f>([1]!RupperCRIT(AU$75,AU$75,$AX$73,$AY$74))+1</f>
        <v>44</v>
      </c>
      <c r="AV77" s="4">
        <f>([1]!RupperCRIT(AV$75,AV$75,$AX$73,$AY$74))+1</f>
        <v>45</v>
      </c>
      <c r="AW77" s="4">
        <f>([1]!RupperCRIT(AW$75,AW$75,$AX$73,$AY$74))+1</f>
        <v>46</v>
      </c>
      <c r="AX77" s="4">
        <f>([1]!RupperCRIT(AX$75,AX$75,$AX$73,$AY$74))+1</f>
        <v>47</v>
      </c>
      <c r="AY77" s="4">
        <f>([1]!RupperCRIT(AY$75,AY$75,$AX$73,$AY$74))+1</f>
        <v>48</v>
      </c>
      <c r="AZ77" s="4">
        <f>([1]!RupperCRIT(AZ$75,AZ$75,$AX$73,$AY$74))+1</f>
        <v>50</v>
      </c>
      <c r="BA77" s="4">
        <f>([1]!RupperCRIT(BA$75,BA$75,$AX$73,$AY$74))+1</f>
        <v>51</v>
      </c>
    </row>
    <row r="78" spans="5:53" ht="6.75" customHeight="1" x14ac:dyDescent="0.25"/>
    <row r="79" spans="5:53" x14ac:dyDescent="0.25">
      <c r="E79" t="s">
        <v>7</v>
      </c>
      <c r="G79" s="3">
        <v>41</v>
      </c>
      <c r="H79" s="3">
        <v>42</v>
      </c>
      <c r="I79" s="3">
        <v>43</v>
      </c>
      <c r="J79" s="3">
        <v>44</v>
      </c>
      <c r="K79" s="3">
        <v>45</v>
      </c>
      <c r="L79" s="3">
        <v>46</v>
      </c>
      <c r="M79" s="3">
        <v>47</v>
      </c>
      <c r="N79" s="3">
        <v>48</v>
      </c>
      <c r="O79" s="3">
        <v>49</v>
      </c>
      <c r="P79" s="3">
        <v>50</v>
      </c>
      <c r="Q79" s="3">
        <v>51</v>
      </c>
      <c r="R79" s="3">
        <v>52</v>
      </c>
      <c r="S79" s="3">
        <v>53</v>
      </c>
      <c r="T79" s="3">
        <v>54</v>
      </c>
      <c r="U79" s="3">
        <v>55</v>
      </c>
      <c r="V79" s="3">
        <v>56</v>
      </c>
      <c r="W79" s="3">
        <v>57</v>
      </c>
      <c r="X79" s="3">
        <v>58</v>
      </c>
      <c r="Y79" s="3">
        <v>59</v>
      </c>
      <c r="Z79" s="3">
        <v>60</v>
      </c>
      <c r="AF79" t="s">
        <v>7</v>
      </c>
      <c r="AH79" s="3">
        <v>41</v>
      </c>
      <c r="AI79" s="3">
        <v>42</v>
      </c>
      <c r="AJ79" s="3">
        <v>43</v>
      </c>
      <c r="AK79" s="3">
        <v>44</v>
      </c>
      <c r="AL79" s="3">
        <v>45</v>
      </c>
      <c r="AM79" s="3">
        <v>46</v>
      </c>
      <c r="AN79" s="3">
        <v>47</v>
      </c>
      <c r="AO79" s="3">
        <v>48</v>
      </c>
      <c r="AP79" s="3">
        <v>49</v>
      </c>
      <c r="AQ79" s="3">
        <v>50</v>
      </c>
      <c r="AR79" s="3">
        <v>51</v>
      </c>
      <c r="AS79" s="3">
        <v>52</v>
      </c>
      <c r="AT79" s="3">
        <v>53</v>
      </c>
      <c r="AU79" s="3">
        <v>54</v>
      </c>
      <c r="AV79" s="3">
        <v>55</v>
      </c>
      <c r="AW79" s="3">
        <v>56</v>
      </c>
      <c r="AX79" s="3">
        <v>57</v>
      </c>
      <c r="AY79" s="3">
        <v>58</v>
      </c>
      <c r="AZ79" s="3">
        <v>59</v>
      </c>
      <c r="BA79" s="3">
        <v>60</v>
      </c>
    </row>
    <row r="80" spans="5:53" x14ac:dyDescent="0.25">
      <c r="E80" s="43" t="s">
        <v>29</v>
      </c>
      <c r="F80" s="43"/>
      <c r="G80" s="4">
        <f>([1]!RLowerCRIT(G$79,G$79,$W$73,$W$74))-1</f>
        <v>34</v>
      </c>
      <c r="H80" s="4">
        <f>([1]!RLowerCRIT(H$79,H$79,$W$73,$W$74))-1</f>
        <v>35</v>
      </c>
      <c r="I80" s="4">
        <f>([1]!RLowerCRIT(I$79,I$79,$W$73,$W$74))-1</f>
        <v>35</v>
      </c>
      <c r="J80" s="4">
        <f>([1]!RLowerCRIT(J$79,J$79,$W$73,$W$74))-1</f>
        <v>36</v>
      </c>
      <c r="K80" s="4">
        <f>([1]!RLowerCRIT(K$79,K$79,$W$73,$W$74))-1</f>
        <v>37</v>
      </c>
      <c r="L80" s="4">
        <f>([1]!RLowerCRIT(L$79,L$79,$W$73,$W$74))-1</f>
        <v>38</v>
      </c>
      <c r="M80" s="4">
        <f>([1]!RLowerCRIT(M$79,M$79,$W$73,$W$74))-1</f>
        <v>39</v>
      </c>
      <c r="N80" s="4">
        <f>([1]!RLowerCRIT(N$79,N$79,$W$73,$W$74))-1</f>
        <v>40</v>
      </c>
      <c r="O80" s="4">
        <f>([1]!RLowerCRIT(O$79,O$79,$W$73,$W$74))-1</f>
        <v>41</v>
      </c>
      <c r="P80" s="4">
        <f>([1]!RLowerCRIT(P$79,P$79,$W$73,$W$74))-1</f>
        <v>42</v>
      </c>
      <c r="Q80" s="4">
        <f>([1]!RLowerCRIT(Q$79,Q$79,$W$73,$W$74))-1</f>
        <v>43</v>
      </c>
      <c r="R80" s="4">
        <f>([1]!RLowerCRIT(R$79,R$79,$W$73,$W$74))-1</f>
        <v>44</v>
      </c>
      <c r="S80" s="4">
        <f>([1]!RLowerCRIT(S$79,S$79,$W$73,$W$74))-1</f>
        <v>45</v>
      </c>
      <c r="T80" s="4">
        <f>([1]!RLowerCRIT(T$79,T$79,$W$73,$W$74))-1</f>
        <v>45</v>
      </c>
      <c r="U80" s="4">
        <f>([1]!RLowerCRIT(U$79,U$79,$W$73,$W$74))-1</f>
        <v>46</v>
      </c>
      <c r="V80" s="4">
        <f>([1]!RLowerCRIT(V$79,V$79,$W$73,$W$74))-1</f>
        <v>47</v>
      </c>
      <c r="W80" s="4">
        <f>([1]!RLowerCRIT(W$79,W$79,$W$73,$W$74))-1</f>
        <v>48</v>
      </c>
      <c r="X80" s="4">
        <f>([1]!RLowerCRIT(X$79,X$79,$W$73,$W$74))-1</f>
        <v>49</v>
      </c>
      <c r="Y80" s="4">
        <f>([1]!RLowerCRIT(Y$79,Y$79,$W$73,$W$74))-1</f>
        <v>50</v>
      </c>
      <c r="Z80" s="4">
        <f>([1]!RLowerCRIT(Z$79,Z$79,$W$73,$W$74))-1</f>
        <v>51</v>
      </c>
      <c r="AD80" s="43"/>
      <c r="AE80" s="43"/>
      <c r="AF80" s="43" t="s">
        <v>29</v>
      </c>
      <c r="AG80" s="43"/>
      <c r="AH80" s="4">
        <f>([1]!RLowerCRIT(AH$79,AH$79,$AX$73,$AY$74))-1</f>
        <v>32</v>
      </c>
      <c r="AI80" s="4">
        <f>([1]!RLowerCRIT(AI$79,AI$79,$AX$73,$AY$74))-1</f>
        <v>33</v>
      </c>
      <c r="AJ80" s="4">
        <f>([1]!RLowerCRIT(AJ$79,AJ$79,$AX$73,$AY$74))-1</f>
        <v>34</v>
      </c>
      <c r="AK80" s="4">
        <f>([1]!RLowerCRIT(AK$79,AK$79,$AX$73,$AY$74))-1</f>
        <v>35</v>
      </c>
      <c r="AL80" s="4">
        <f>([1]!RLowerCRIT(AL$79,AL$79,$AX$73,$AY$74))-1</f>
        <v>36</v>
      </c>
      <c r="AM80" s="4">
        <f>([1]!RLowerCRIT(AM$79,AM$79,$AX$73,$AY$74))-1</f>
        <v>37</v>
      </c>
      <c r="AN80" s="4">
        <f>([1]!RLowerCRIT(AN$79,AN$79,$AX$73,$AY$74))-1</f>
        <v>38</v>
      </c>
      <c r="AO80" s="4">
        <f>([1]!RLowerCRIT(AO$79,AO$79,$AX$73,$AY$74))-1</f>
        <v>38</v>
      </c>
      <c r="AP80" s="4">
        <f>([1]!RLowerCRIT(AP$79,AP$79,$AX$73,$AY$74))-1</f>
        <v>39</v>
      </c>
      <c r="AQ80" s="4">
        <f>([1]!RLowerCRIT(AQ$79,AQ$79,$AX$73,$AY$74))-1</f>
        <v>40</v>
      </c>
      <c r="AR80" s="4">
        <f>([1]!RLowerCRIT(AR$79,AR$79,$AX$73,$AY$74))-1</f>
        <v>41</v>
      </c>
      <c r="AS80" s="4">
        <f>([1]!RLowerCRIT(AS$79,AS$79,$AX$73,$AY$74))-1</f>
        <v>42</v>
      </c>
      <c r="AT80" s="4">
        <f>([1]!RLowerCRIT(AT$79,AT$79,$AX$73,$AY$74))-1</f>
        <v>43</v>
      </c>
      <c r="AU80" s="4">
        <f>([1]!RLowerCRIT(AU$79,AU$79,$AX$73,$AY$74))-1</f>
        <v>44</v>
      </c>
      <c r="AV80" s="4">
        <f>([1]!RLowerCRIT(AV$79,AV$79,$AX$73,$AY$74))-1</f>
        <v>45</v>
      </c>
      <c r="AW80" s="4">
        <f>([1]!RLowerCRIT(AW$79,AW$79,$AX$73,$AY$74))-1</f>
        <v>46</v>
      </c>
      <c r="AX80" s="4">
        <f>([1]!RLowerCRIT(AX$79,AX$79,$AX$73,$AY$74))-1</f>
        <v>47</v>
      </c>
      <c r="AY80" s="4">
        <f>([1]!RLowerCRIT(AY$79,AY$79,$AX$73,$AY$74))-1</f>
        <v>48</v>
      </c>
      <c r="AZ80" s="4">
        <f>([1]!RLowerCRIT(AZ$79,AZ$79,$AX$73,$AY$74))-1</f>
        <v>48</v>
      </c>
      <c r="BA80" s="4">
        <f>([1]!RLowerCRIT(BA$79,BA$79,$AX$73,$AY$74))-1</f>
        <v>49</v>
      </c>
    </row>
    <row r="81" spans="3:53" x14ac:dyDescent="0.25">
      <c r="E81" s="43" t="s">
        <v>30</v>
      </c>
      <c r="F81" s="43"/>
      <c r="G81" s="4">
        <f>([1]!RupperCRIT(G$79,G$79,$W$73,$W$74))+1</f>
        <v>50</v>
      </c>
      <c r="H81" s="4">
        <f>([1]!RupperCRIT(H$79,H$79,$W$73,$W$74))+1</f>
        <v>51</v>
      </c>
      <c r="I81" s="4">
        <f>([1]!RupperCRIT(I$79,I$79,$W$73,$W$74))+1</f>
        <v>53</v>
      </c>
      <c r="J81" s="4">
        <f>([1]!RupperCRIT(J$79,J$79,$W$73,$W$74))+1</f>
        <v>54</v>
      </c>
      <c r="K81" s="4">
        <f>([1]!RupperCRIT(K$79,K$79,$W$73,$W$74))+1</f>
        <v>55</v>
      </c>
      <c r="L81" s="4">
        <f>([1]!RupperCRIT(L$79,L$79,$W$73,$W$74))+1</f>
        <v>56</v>
      </c>
      <c r="M81" s="4">
        <f>([1]!RupperCRIT(M$79,M$79,$W$73,$W$74))+1</f>
        <v>57</v>
      </c>
      <c r="N81" s="4">
        <f>([1]!RupperCRIT(N$79,N$79,$W$73,$W$74))+1</f>
        <v>58</v>
      </c>
      <c r="O81" s="4">
        <f>([1]!RupperCRIT(O$79,O$79,$W$73,$W$74))+1</f>
        <v>59</v>
      </c>
      <c r="P81" s="4">
        <f>([1]!RupperCRIT(P$79,P$79,$W$73,$W$74))+1</f>
        <v>60</v>
      </c>
      <c r="Q81" s="4">
        <f>([1]!RupperCRIT(Q$79,Q$79,$W$73,$W$74))+1</f>
        <v>61</v>
      </c>
      <c r="R81" s="4">
        <f>([1]!RupperCRIT(R$79,R$79,$W$73,$W$74))+1</f>
        <v>62</v>
      </c>
      <c r="S81" s="4">
        <f>([1]!RupperCRIT(S$79,S$79,$W$73,$W$74))+1</f>
        <v>63</v>
      </c>
      <c r="T81" s="4">
        <f>([1]!RupperCRIT(T$79,T$79,$W$73,$W$74))+1</f>
        <v>65</v>
      </c>
      <c r="U81" s="4">
        <f>([1]!RupperCRIT(U$79,U$79,$W$73,$W$74))+1</f>
        <v>66</v>
      </c>
      <c r="V81" s="4">
        <f>([1]!RupperCRIT(V$79,V$79,$W$73,$W$74))+1</f>
        <v>67</v>
      </c>
      <c r="W81" s="4">
        <f>([1]!RupperCRIT(W$79,W$79,$W$73,$W$74))+1</f>
        <v>68</v>
      </c>
      <c r="X81" s="4">
        <f>([1]!RupperCRIT(X$79,X$79,$W$73,$W$74))+1</f>
        <v>69</v>
      </c>
      <c r="Y81" s="4">
        <f>([1]!RupperCRIT(Y$79,Y$79,$W$73,$W$74))+1</f>
        <v>70</v>
      </c>
      <c r="Z81" s="4">
        <f>([1]!RupperCRIT(Z$79,Z$79,$W$73,$W$74))+1</f>
        <v>71</v>
      </c>
      <c r="AD81" s="43"/>
      <c r="AE81" s="43"/>
      <c r="AF81" s="43" t="s">
        <v>30</v>
      </c>
      <c r="AG81" s="43"/>
      <c r="AH81" s="4">
        <f>([1]!RupperCRIT(AH$79,AH$79,$AX$73,$AY$74))+1</f>
        <v>52</v>
      </c>
      <c r="AI81" s="4">
        <f>([1]!RupperCRIT(AI$79,AI$79,$AX$73,$AY$74))+1</f>
        <v>53</v>
      </c>
      <c r="AJ81" s="4">
        <f>([1]!RupperCRIT(AJ$79,AJ$79,$AX$73,$AY$74))+1</f>
        <v>54</v>
      </c>
      <c r="AK81" s="4">
        <f>([1]!RupperCRIT(AK$79,AK$79,$AX$73,$AY$74))+1</f>
        <v>55</v>
      </c>
      <c r="AL81" s="4">
        <f>([1]!RupperCRIT(AL$79,AL$79,$AX$73,$AY$74))+1</f>
        <v>56</v>
      </c>
      <c r="AM81" s="4">
        <f>([1]!RupperCRIT(AM$79,AM$79,$AX$73,$AY$74))+1</f>
        <v>57</v>
      </c>
      <c r="AN81" s="4">
        <f>([1]!RupperCRIT(AN$79,AN$79,$AX$73,$AY$74))+1</f>
        <v>58</v>
      </c>
      <c r="AO81" s="4">
        <f>([1]!RupperCRIT(AO$79,AO$79,$AX$73,$AY$74))+1</f>
        <v>60</v>
      </c>
      <c r="AP81" s="4">
        <f>([1]!RupperCRIT(AP$79,AP$79,$AX$73,$AY$74))+1</f>
        <v>61</v>
      </c>
      <c r="AQ81" s="4">
        <f>([1]!RupperCRIT(AQ$79,AQ$79,$AX$73,$AY$74))+1</f>
        <v>62</v>
      </c>
      <c r="AR81" s="4">
        <f>([1]!RupperCRIT(AR$79,AR$79,$AX$73,$AY$74))+1</f>
        <v>63</v>
      </c>
      <c r="AS81" s="4">
        <f>([1]!RupperCRIT(AS$79,AS$79,$AX$73,$AY$74))+1</f>
        <v>64</v>
      </c>
      <c r="AT81" s="4">
        <f>([1]!RupperCRIT(AT$79,AT$79,$AX$73,$AY$74))+1</f>
        <v>65</v>
      </c>
      <c r="AU81" s="4">
        <f>([1]!RupperCRIT(AU$79,AU$79,$AX$73,$AY$74))+1</f>
        <v>66</v>
      </c>
      <c r="AV81" s="4">
        <f>([1]!RupperCRIT(AV$79,AV$79,$AX$73,$AY$74))+1</f>
        <v>67</v>
      </c>
      <c r="AW81" s="4">
        <f>([1]!RupperCRIT(AW$79,AW$79,$AX$73,$AY$74))+1</f>
        <v>68</v>
      </c>
      <c r="AX81" s="4">
        <f>([1]!RupperCRIT(AX$79,AX$79,$AX$73,$AY$74))+1</f>
        <v>69</v>
      </c>
      <c r="AY81" s="4">
        <f>([1]!RupperCRIT(AY$79,AY$79,$AX$73,$AY$74))+1</f>
        <v>70</v>
      </c>
      <c r="AZ81" s="4">
        <f>([1]!RupperCRIT(AZ$79,AZ$79,$AX$73,$AY$74))+1</f>
        <v>72</v>
      </c>
      <c r="BA81" s="4">
        <f>([1]!RupperCRIT(BA$79,BA$79,$AX$73,$AY$74))+1</f>
        <v>73</v>
      </c>
    </row>
    <row r="82" spans="3:53" ht="6" customHeight="1" x14ac:dyDescent="0.25"/>
    <row r="83" spans="3:53" x14ac:dyDescent="0.25">
      <c r="E83" t="s">
        <v>7</v>
      </c>
      <c r="G83" s="3">
        <v>61</v>
      </c>
      <c r="H83" s="3">
        <v>62</v>
      </c>
      <c r="I83" s="3">
        <v>63</v>
      </c>
      <c r="J83" s="3">
        <v>64</v>
      </c>
      <c r="K83" s="3">
        <v>65</v>
      </c>
      <c r="L83" s="3">
        <v>66</v>
      </c>
      <c r="M83" s="3">
        <v>67</v>
      </c>
      <c r="N83" s="3">
        <v>68</v>
      </c>
      <c r="O83" s="3">
        <v>69</v>
      </c>
      <c r="P83" s="3">
        <v>70</v>
      </c>
      <c r="Q83" s="3">
        <v>71</v>
      </c>
      <c r="R83" s="3">
        <v>72</v>
      </c>
      <c r="S83" s="3">
        <v>73</v>
      </c>
      <c r="T83" s="3">
        <v>74</v>
      </c>
      <c r="U83" s="3">
        <v>75</v>
      </c>
      <c r="V83" s="3">
        <v>76</v>
      </c>
      <c r="W83" s="3">
        <v>77</v>
      </c>
      <c r="X83" s="3">
        <v>78</v>
      </c>
      <c r="Y83" s="3">
        <v>79</v>
      </c>
      <c r="Z83" s="3">
        <v>80</v>
      </c>
      <c r="AF83" t="s">
        <v>7</v>
      </c>
      <c r="AH83" s="3">
        <v>61</v>
      </c>
      <c r="AI83" s="3">
        <v>62</v>
      </c>
      <c r="AJ83" s="3">
        <v>63</v>
      </c>
      <c r="AK83" s="3">
        <v>64</v>
      </c>
      <c r="AL83" s="3">
        <v>65</v>
      </c>
      <c r="AM83" s="3">
        <v>66</v>
      </c>
      <c r="AN83" s="3">
        <v>67</v>
      </c>
      <c r="AO83" s="3">
        <v>68</v>
      </c>
      <c r="AP83" s="3">
        <v>69</v>
      </c>
      <c r="AQ83" s="3">
        <v>70</v>
      </c>
      <c r="AR83" s="3">
        <v>71</v>
      </c>
      <c r="AS83" s="3">
        <v>72</v>
      </c>
      <c r="AT83" s="3">
        <v>73</v>
      </c>
      <c r="AU83" s="3">
        <v>74</v>
      </c>
      <c r="AV83" s="3">
        <v>75</v>
      </c>
      <c r="AW83" s="3">
        <v>76</v>
      </c>
      <c r="AX83" s="3">
        <v>77</v>
      </c>
      <c r="AY83" s="3">
        <v>78</v>
      </c>
      <c r="AZ83" s="3">
        <v>79</v>
      </c>
      <c r="BA83" s="3">
        <v>80</v>
      </c>
    </row>
    <row r="84" spans="3:53" x14ac:dyDescent="0.25">
      <c r="E84" s="43" t="s">
        <v>29</v>
      </c>
      <c r="F84" s="43"/>
      <c r="G84" s="4">
        <f>([1]!RLowerCRIT(G$83,G$83,$W$73,$W$74))-1</f>
        <v>52</v>
      </c>
      <c r="H84" s="4">
        <f>([1]!RLowerCRIT(H$83,H$83,$W$73,$W$74))-1</f>
        <v>53</v>
      </c>
      <c r="I84" s="4">
        <f>([1]!RLowerCRIT(I$83,I$83,$W$73,$W$74))-1</f>
        <v>54</v>
      </c>
      <c r="J84" s="4">
        <f>([1]!RLowerCRIT(J$83,J$83,$W$73,$W$74))-1</f>
        <v>55</v>
      </c>
      <c r="K84" s="4">
        <f>([1]!RLowerCRIT(K$83,K$83,$W$73,$W$74))-1</f>
        <v>56</v>
      </c>
      <c r="L84" s="4">
        <f>([1]!RLowerCRIT(L$83,L$83,$W$73,$W$74))-1</f>
        <v>57</v>
      </c>
      <c r="M84" s="4">
        <f>([1]!RLowerCRIT(M$83,M$83,$W$73,$W$74))-1</f>
        <v>58</v>
      </c>
      <c r="N84" s="4">
        <f>([1]!RLowerCRIT(N$83,N$83,$W$73,$W$74))-1</f>
        <v>58</v>
      </c>
      <c r="O84" s="4">
        <f>([1]!RLowerCRIT(O$83,O$83,$W$73,$W$74))-1</f>
        <v>59</v>
      </c>
      <c r="P84" s="4">
        <f>([1]!RLowerCRIT(P$83,P$83,$W$73,$W$74))-1</f>
        <v>60</v>
      </c>
      <c r="Q84" s="4">
        <f>([1]!RLowerCRIT(Q$83,Q$83,$W$73,$W$74))-1</f>
        <v>61</v>
      </c>
      <c r="R84" s="4">
        <f>([1]!RLowerCRIT(R$83,R$83,$W$73,$W$74))-1</f>
        <v>62</v>
      </c>
      <c r="S84" s="4">
        <f>([1]!RLowerCRIT(S$83,S$83,$W$73,$W$74))-1</f>
        <v>63</v>
      </c>
      <c r="T84" s="4">
        <f>([1]!RLowerCRIT(T$83,T$83,$W$73,$W$74))-1</f>
        <v>64</v>
      </c>
      <c r="U84" s="4">
        <f>([1]!RLowerCRIT(U$83,U$83,$W$73,$W$74))-1</f>
        <v>65</v>
      </c>
      <c r="V84" s="4">
        <f>([1]!RLowerCRIT(V$83,V$83,$W$73,$W$74))-1</f>
        <v>66</v>
      </c>
      <c r="W84" s="4">
        <f>([1]!RLowerCRIT(W$83,W$83,$W$73,$W$74))-1</f>
        <v>67</v>
      </c>
      <c r="X84" s="4">
        <f>([1]!RLowerCRIT(X$83,X$83,$W$73,$W$74))-1</f>
        <v>68</v>
      </c>
      <c r="Y84" s="4">
        <f>([1]!RLowerCRIT(Y$83,Y$83,$W$73,$W$74))-1</f>
        <v>69</v>
      </c>
      <c r="Z84" s="4">
        <f>([1]!RLowerCRIT(Z$83,Z$83,$W$73,$W$74))-1</f>
        <v>70</v>
      </c>
      <c r="AD84" s="43"/>
      <c r="AE84" s="43"/>
      <c r="AF84" s="43" t="s">
        <v>29</v>
      </c>
      <c r="AG84" s="43"/>
      <c r="AH84" s="4">
        <f>([1]!RLowerCRIT(AH$83,AH$83,$AX$73,$AY$74))-1</f>
        <v>50</v>
      </c>
      <c r="AI84" s="4">
        <f>([1]!RLowerCRIT(AI$83,AI$83,$AX$73,$AY$74))-1</f>
        <v>51</v>
      </c>
      <c r="AJ84" s="4">
        <f>([1]!RLowerCRIT(AJ$83,AJ$83,$AX$73,$AY$74))-1</f>
        <v>52</v>
      </c>
      <c r="AK84" s="4">
        <f>([1]!RLowerCRIT(AK$83,AK$83,$AX$73,$AY$74))-1</f>
        <v>53</v>
      </c>
      <c r="AL84" s="4">
        <f>([1]!RLowerCRIT(AL$83,AL$83,$AX$73,$AY$74))-1</f>
        <v>54</v>
      </c>
      <c r="AM84" s="4">
        <f>([1]!RLowerCRIT(AM$83,AM$83,$AX$73,$AY$74))-1</f>
        <v>55</v>
      </c>
      <c r="AN84" s="4">
        <f>([1]!RLowerCRIT(AN$83,AN$83,$AX$73,$AY$74))-1</f>
        <v>56</v>
      </c>
      <c r="AO84" s="4">
        <f>([1]!RLowerCRIT(AO$83,AO$83,$AX$73,$AY$74))-1</f>
        <v>57</v>
      </c>
      <c r="AP84" s="4">
        <f>([1]!RLowerCRIT(AP$83,AP$83,$AX$73,$AY$74))-1</f>
        <v>58</v>
      </c>
      <c r="AQ84" s="4">
        <f>([1]!RLowerCRIT(AQ$83,AQ$83,$AX$73,$AY$74))-1</f>
        <v>58</v>
      </c>
      <c r="AR84" s="4">
        <f>([1]!RLowerCRIT(AR$83,AR$83,$AX$73,$AY$74))-1</f>
        <v>59</v>
      </c>
      <c r="AS84" s="4">
        <f>([1]!RLowerCRIT(AS$83,AS$83,$AX$73,$AY$74))-1</f>
        <v>60</v>
      </c>
      <c r="AT84" s="4">
        <f>([1]!RLowerCRIT(AT$83,AT$83,$AX$73,$AY$74))-1</f>
        <v>61</v>
      </c>
      <c r="AU84" s="4">
        <f>([1]!RLowerCRIT(AU$83,AU$83,$AX$73,$AY$74))-1</f>
        <v>62</v>
      </c>
      <c r="AV84" s="4">
        <f>([1]!RLowerCRIT(AV$83,AV$83,$AX$73,$AY$74))-1</f>
        <v>63</v>
      </c>
      <c r="AW84" s="4">
        <f>([1]!RLowerCRIT(AW$83,AW$83,$AX$73,$AY$74))-1</f>
        <v>64</v>
      </c>
      <c r="AX84" s="4">
        <f>([1]!RLowerCRIT(AX$83,AX$83,$AX$73,$AY$74))-1</f>
        <v>65</v>
      </c>
      <c r="AY84" s="4">
        <f>([1]!RLowerCRIT(AY$83,AY$83,$AX$73,$AY$74))-1</f>
        <v>66</v>
      </c>
      <c r="AZ84" s="4">
        <f>([1]!RLowerCRIT(AZ$83,AZ$83,$AX$73,$AY$74))-1</f>
        <v>67</v>
      </c>
      <c r="BA84" s="4">
        <f>([1]!RLowerCRIT(BA$83,BA$83,$AX$73,$AY$74))-1</f>
        <v>68</v>
      </c>
    </row>
    <row r="85" spans="3:53" x14ac:dyDescent="0.25">
      <c r="E85" s="43" t="s">
        <v>30</v>
      </c>
      <c r="F85" s="43"/>
      <c r="G85" s="4">
        <f>([1]!RupperCRIT(G$83,G$83,$W$73,$W$74))+1</f>
        <v>72</v>
      </c>
      <c r="H85" s="4">
        <f>([1]!RupperCRIT(H$83,H$83,$W$73,$W$74))+1</f>
        <v>73</v>
      </c>
      <c r="I85" s="4">
        <f>([1]!RupperCRIT(I$83,I$83,$W$73,$W$74))+1</f>
        <v>74</v>
      </c>
      <c r="J85" s="4">
        <f>([1]!RupperCRIT(J$83,J$83,$W$73,$W$74))+1</f>
        <v>75</v>
      </c>
      <c r="K85" s="4">
        <f>([1]!RupperCRIT(K$83,K$83,$W$73,$W$74))+1</f>
        <v>76</v>
      </c>
      <c r="L85" s="4">
        <f>([1]!RupperCRIT(L$83,L$83,$W$73,$W$74))+1</f>
        <v>77</v>
      </c>
      <c r="M85" s="4">
        <f>([1]!RupperCRIT(M$83,M$83,$W$73,$W$74))+1</f>
        <v>78</v>
      </c>
      <c r="N85" s="4">
        <f>([1]!RupperCRIT(N$83,N$83,$W$73,$W$74))+1</f>
        <v>80</v>
      </c>
      <c r="O85" s="4">
        <f>([1]!RupperCRIT(O$83,O$83,$W$73,$W$74))+1</f>
        <v>81</v>
      </c>
      <c r="P85" s="4">
        <f>([1]!RupperCRIT(P$83,P$83,$W$73,$W$74))+1</f>
        <v>82</v>
      </c>
      <c r="Q85" s="4">
        <f>([1]!RupperCRIT(Q$83,Q$83,$W$73,$W$74))+1</f>
        <v>83</v>
      </c>
      <c r="R85" s="4">
        <f>([1]!RupperCRIT(R$83,R$83,$W$73,$W$74))+1</f>
        <v>84</v>
      </c>
      <c r="S85" s="4">
        <f>([1]!RupperCRIT(S$83,S$83,$W$73,$W$74))+1</f>
        <v>85</v>
      </c>
      <c r="T85" s="4">
        <f>([1]!RupperCRIT(T$83,T$83,$W$73,$W$74))+1</f>
        <v>86</v>
      </c>
      <c r="U85" s="4">
        <f>([1]!RupperCRIT(U$83,U$83,$W$73,$W$74))+1</f>
        <v>87</v>
      </c>
      <c r="V85" s="4">
        <f>([1]!RupperCRIT(V$83,V$83,$W$73,$W$74))+1</f>
        <v>88</v>
      </c>
      <c r="W85" s="4">
        <f>([1]!RupperCRIT(W$83,W$83,$W$73,$W$74))+1</f>
        <v>89</v>
      </c>
      <c r="X85" s="4">
        <f>([1]!RupperCRIT(X$83,X$83,$W$73,$W$74))+1</f>
        <v>90</v>
      </c>
      <c r="Y85" s="4">
        <f>([1]!RupperCRIT(Y$83,Y$83,$W$73,$W$74))+1</f>
        <v>91</v>
      </c>
      <c r="Z85" s="4">
        <f>([1]!RupperCRIT(Z$83,Z$83,$W$73,$W$74))+1</f>
        <v>92</v>
      </c>
      <c r="AD85" s="43"/>
      <c r="AE85" s="43"/>
      <c r="AF85" s="43" t="s">
        <v>30</v>
      </c>
      <c r="AG85" s="43"/>
      <c r="AH85" s="4">
        <f>([1]!RupperCRIT(AH$83,AH$83,$AX$73,$AY$74))+1</f>
        <v>74</v>
      </c>
      <c r="AI85" s="4">
        <f>([1]!RupperCRIT(AI$83,AI$83,$AX$73,$AY$74))+1</f>
        <v>75</v>
      </c>
      <c r="AJ85" s="4">
        <f>([1]!RupperCRIT(AJ$83,AJ$83,$AX$73,$AY$74))+1</f>
        <v>76</v>
      </c>
      <c r="AK85" s="4">
        <f>([1]!RupperCRIT(AK$83,AK$83,$AX$73,$AY$74))+1</f>
        <v>77</v>
      </c>
      <c r="AL85" s="4">
        <f>([1]!RupperCRIT(AL$83,AL$83,$AX$73,$AY$74))+1</f>
        <v>78</v>
      </c>
      <c r="AM85" s="4">
        <f>([1]!RupperCRIT(AM$83,AM$83,$AX$73,$AY$74))+1</f>
        <v>79</v>
      </c>
      <c r="AN85" s="4">
        <f>([1]!RupperCRIT(AN$83,AN$83,$AX$73,$AY$74))+1</f>
        <v>80</v>
      </c>
      <c r="AO85" s="4">
        <f>([1]!RupperCRIT(AO$83,AO$83,$AX$73,$AY$74))+1</f>
        <v>81</v>
      </c>
      <c r="AP85" s="4">
        <f>([1]!RupperCRIT(AP$83,AP$83,$AX$73,$AY$74))+1</f>
        <v>82</v>
      </c>
      <c r="AQ85" s="4">
        <f>([1]!RupperCRIT(AQ$83,AQ$83,$AX$73,$AY$74))+1</f>
        <v>84</v>
      </c>
      <c r="AR85" s="4">
        <f>([1]!RupperCRIT(AR$83,AR$83,$AX$73,$AY$74))+1</f>
        <v>85</v>
      </c>
      <c r="AS85" s="4">
        <f>([1]!RupperCRIT(AS$83,AS$83,$AX$73,$AY$74))+1</f>
        <v>86</v>
      </c>
      <c r="AT85" s="4">
        <f>([1]!RupperCRIT(AT$83,AT$83,$AX$73,$AY$74))+1</f>
        <v>87</v>
      </c>
      <c r="AU85" s="4">
        <f>([1]!RupperCRIT(AU$83,AU$83,$AX$73,$AY$74))+1</f>
        <v>88</v>
      </c>
      <c r="AV85" s="4">
        <f>([1]!RupperCRIT(AV$83,AV$83,$AX$73,$AY$74))+1</f>
        <v>89</v>
      </c>
      <c r="AW85" s="4">
        <f>([1]!RupperCRIT(AW$83,AW$83,$AX$73,$AY$74))+1</f>
        <v>90</v>
      </c>
      <c r="AX85" s="4">
        <f>([1]!RupperCRIT(AX$83,AX$83,$AX$73,$AY$74))+1</f>
        <v>91</v>
      </c>
      <c r="AY85" s="4">
        <f>([1]!RupperCRIT(AY$83,AY$83,$AX$73,$AY$74))+1</f>
        <v>92</v>
      </c>
      <c r="AZ85" s="4">
        <f>([1]!RupperCRIT(AZ$83,AZ$83,$AX$73,$AY$74))+1</f>
        <v>93</v>
      </c>
      <c r="BA85" s="4">
        <f>([1]!RupperCRIT(BA$83,BA$83,$AX$73,$AY$74))+1</f>
        <v>94</v>
      </c>
    </row>
    <row r="86" spans="3:53" ht="6" customHeight="1" x14ac:dyDescent="0.25"/>
    <row r="87" spans="3:53" x14ac:dyDescent="0.25">
      <c r="E87" t="s">
        <v>7</v>
      </c>
      <c r="G87" s="3">
        <v>81</v>
      </c>
      <c r="H87" s="3">
        <v>82</v>
      </c>
      <c r="I87" s="3">
        <v>83</v>
      </c>
      <c r="J87" s="3">
        <v>84</v>
      </c>
      <c r="K87" s="3">
        <v>85</v>
      </c>
      <c r="L87" s="3">
        <v>86</v>
      </c>
      <c r="M87" s="3">
        <v>87</v>
      </c>
      <c r="N87" s="3">
        <v>88</v>
      </c>
      <c r="O87" s="3">
        <v>89</v>
      </c>
      <c r="P87" s="3">
        <v>90</v>
      </c>
      <c r="Q87" s="3">
        <v>91</v>
      </c>
      <c r="R87" s="3">
        <v>92</v>
      </c>
      <c r="S87" s="3">
        <v>93</v>
      </c>
      <c r="T87" s="3">
        <v>94</v>
      </c>
      <c r="U87" s="3">
        <v>95</v>
      </c>
      <c r="V87" s="3">
        <v>96</v>
      </c>
      <c r="W87" s="3">
        <v>97</v>
      </c>
      <c r="X87" s="3">
        <v>98</v>
      </c>
      <c r="Y87" s="3">
        <v>99</v>
      </c>
      <c r="Z87" s="15">
        <v>100</v>
      </c>
      <c r="AA87" s="4"/>
      <c r="AF87" t="s">
        <v>7</v>
      </c>
      <c r="AH87" s="3">
        <v>81</v>
      </c>
      <c r="AI87" s="3">
        <v>82</v>
      </c>
      <c r="AJ87" s="3">
        <v>83</v>
      </c>
      <c r="AK87" s="3">
        <v>84</v>
      </c>
      <c r="AL87" s="3">
        <v>85</v>
      </c>
      <c r="AM87" s="3">
        <v>86</v>
      </c>
      <c r="AN87" s="3">
        <v>87</v>
      </c>
      <c r="AO87" s="3">
        <v>88</v>
      </c>
      <c r="AP87" s="3">
        <v>89</v>
      </c>
      <c r="AQ87" s="3">
        <v>90</v>
      </c>
      <c r="AR87" s="3">
        <v>91</v>
      </c>
      <c r="AS87" s="3">
        <v>92</v>
      </c>
      <c r="AT87" s="3">
        <v>93</v>
      </c>
      <c r="AU87" s="3">
        <v>94</v>
      </c>
      <c r="AV87" s="3">
        <v>95</v>
      </c>
      <c r="AW87" s="3">
        <v>96</v>
      </c>
      <c r="AX87" s="3">
        <v>97</v>
      </c>
      <c r="AY87" s="3">
        <v>98</v>
      </c>
      <c r="AZ87" s="3">
        <v>99</v>
      </c>
      <c r="BA87" s="15">
        <v>100</v>
      </c>
    </row>
    <row r="88" spans="3:53" x14ac:dyDescent="0.25">
      <c r="E88" s="43" t="s">
        <v>29</v>
      </c>
      <c r="F88" s="43"/>
      <c r="G88" s="4">
        <f>([1]!RLowerCRIT(G$87,G$87,$W$73,$W$74))-1</f>
        <v>71</v>
      </c>
      <c r="H88" s="4">
        <f>([1]!RLowerCRIT(H$87,H$87,$W$73,$W$74))-1</f>
        <v>72</v>
      </c>
      <c r="I88" s="4">
        <f>([1]!RLowerCRIT(I$87,I$87,$W$73,$W$74))-1</f>
        <v>72</v>
      </c>
      <c r="J88" s="4">
        <f>([1]!RLowerCRIT(J$87,J$87,$W$73,$W$74))-1</f>
        <v>73</v>
      </c>
      <c r="K88" s="4">
        <f>([1]!RLowerCRIT(K$87,K$87,$W$73,$W$74))-1</f>
        <v>74</v>
      </c>
      <c r="L88" s="4">
        <f>([1]!RLowerCRIT(L$87,L$87,$W$73,$W$74))-1</f>
        <v>75</v>
      </c>
      <c r="M88" s="4">
        <f>([1]!RLowerCRIT(M$87,M$87,$W$73,$W$74))-1</f>
        <v>76</v>
      </c>
      <c r="N88" s="4">
        <f>([1]!RLowerCRIT(N$87,N$87,$W$73,$W$74))-1</f>
        <v>77</v>
      </c>
      <c r="O88" s="4">
        <f>([1]!RLowerCRIT(O$87,O$87,$W$73,$W$74))-1</f>
        <v>78</v>
      </c>
      <c r="P88" s="4">
        <f>([1]!RLowerCRIT(P$87,P$87,$W$73,$W$74))-1</f>
        <v>79</v>
      </c>
      <c r="Q88" s="4">
        <f>([1]!RLowerCRIT(Q$87,Q$87,$W$73,$W$74))-1</f>
        <v>80</v>
      </c>
      <c r="R88" s="4">
        <f>([1]!RLowerCRIT(R$87,R$87,$W$73,$W$74))-1</f>
        <v>81</v>
      </c>
      <c r="S88" s="4">
        <f>([1]!RLowerCRIT(S$87,S$87,$W$73,$W$74))-1</f>
        <v>82</v>
      </c>
      <c r="T88" s="4">
        <f>([1]!RLowerCRIT(T$87,T$87,$W$73,$W$74))-1</f>
        <v>83</v>
      </c>
      <c r="U88" s="4">
        <f>([1]!RLowerCRIT(U$87,U$87,$W$73,$W$74))-1</f>
        <v>84</v>
      </c>
      <c r="V88" s="4">
        <f>([1]!RLowerCRIT(V$87,V$87,$W$73,$W$74))-1</f>
        <v>85</v>
      </c>
      <c r="W88" s="4">
        <f>([1]!RLowerCRIT(W$87,W$87,$W$73,$W$74))-1</f>
        <v>86</v>
      </c>
      <c r="X88" s="4">
        <f>([1]!RLowerCRIT(X$87,X$87,$W$73,$W$74))-1</f>
        <v>87</v>
      </c>
      <c r="Y88" s="4">
        <f>([1]!RLowerCRIT(Y$87,Y$87,$W$73,$W$74))-1</f>
        <v>87</v>
      </c>
      <c r="Z88" s="4">
        <f>([1]!RLowerCRIT(Z$87,Z$87,$W$73,$W$74))-1</f>
        <v>88</v>
      </c>
      <c r="AA88" s="4"/>
      <c r="AD88" s="43"/>
      <c r="AE88" s="43"/>
      <c r="AF88" s="43" t="s">
        <v>29</v>
      </c>
      <c r="AG88" s="43"/>
      <c r="AH88" s="4">
        <f>([1]!RLowerCRIT(AH$87,AH$87,$AX$73,$AY$74))-1</f>
        <v>69</v>
      </c>
      <c r="AI88" s="4">
        <f>([1]!RLowerCRIT(AI$87,AI$87,$AX$73,$AY$74))-1</f>
        <v>70</v>
      </c>
      <c r="AJ88" s="4">
        <f>([1]!RLowerCRIT(AJ$87,AJ$87,$AX$73,$AY$74))-1</f>
        <v>70</v>
      </c>
      <c r="AK88" s="4">
        <f>([1]!RLowerCRIT(AK$87,AK$87,$AX$73,$AY$74))-1</f>
        <v>71</v>
      </c>
      <c r="AL88" s="4">
        <f>([1]!RLowerCRIT(AL$87,AL$87,$AX$73,$AY$74))-1</f>
        <v>72</v>
      </c>
      <c r="AM88" s="4">
        <f>([1]!RLowerCRIT(AM$87,AM$87,$AX$73,$AY$74))-1</f>
        <v>73</v>
      </c>
      <c r="AN88" s="4">
        <f>([1]!RLowerCRIT(AN$87,AN$87,$AX$73,$AY$74))-1</f>
        <v>74</v>
      </c>
      <c r="AO88" s="4">
        <f>([1]!RLowerCRIT(AO$87,AO$87,$AX$73,$AY$74))-1</f>
        <v>75</v>
      </c>
      <c r="AP88" s="4">
        <f>([1]!RLowerCRIT(AP$87,AP$87,$AX$73,$AY$74))-1</f>
        <v>76</v>
      </c>
      <c r="AQ88" s="4">
        <f>([1]!RLowerCRIT(AQ$87,AQ$87,$AX$73,$AY$74))-1</f>
        <v>77</v>
      </c>
      <c r="AR88" s="4">
        <f>([1]!RLowerCRIT(AR$87,AR$87,$AX$73,$AY$74))-1</f>
        <v>78</v>
      </c>
      <c r="AS88" s="4">
        <f>([1]!RLowerCRIT(AS$87,AS$87,$AX$73,$AY$74))-1</f>
        <v>79</v>
      </c>
      <c r="AT88" s="4">
        <f>([1]!RLowerCRIT(AT$87,AT$87,$AX$73,$AY$74))-1</f>
        <v>80</v>
      </c>
      <c r="AU88" s="4">
        <f>([1]!RLowerCRIT(AU$87,AU$87,$AX$73,$AY$74))-1</f>
        <v>81</v>
      </c>
      <c r="AV88" s="4">
        <f>([1]!RLowerCRIT(AV$87,AV$87,$AX$73,$AY$74))-1</f>
        <v>82</v>
      </c>
      <c r="AW88" s="4">
        <f>([1]!RLowerCRIT(AW$87,AW$87,$AX$73,$AY$74))-1</f>
        <v>82</v>
      </c>
      <c r="AX88" s="4">
        <f>([1]!RLowerCRIT(AX$87,AX$87,$AX$73,$AY$74))-1</f>
        <v>83</v>
      </c>
      <c r="AY88" s="4">
        <f>([1]!RLowerCRIT(AY$87,AY$87,$AX$73,$AY$74))-1</f>
        <v>84</v>
      </c>
      <c r="AZ88" s="4">
        <f>([1]!RLowerCRIT(AZ$87,AZ$87,$AX$73,$AY$74))-1</f>
        <v>85</v>
      </c>
      <c r="BA88" s="4">
        <f>([1]!RLowerCRIT(BA$87,BA$87,$AX$73,$AY$74))-1</f>
        <v>86</v>
      </c>
    </row>
    <row r="89" spans="3:53" x14ac:dyDescent="0.25">
      <c r="E89" s="43" t="s">
        <v>30</v>
      </c>
      <c r="F89" s="43"/>
      <c r="G89" s="4">
        <f>([1]!RupperCRIT(G$87,G$87,$W$73,$W$74))+1</f>
        <v>93</v>
      </c>
      <c r="H89" s="4">
        <f>([1]!RupperCRIT(H$87,H$87,$W$73,$W$74))+1</f>
        <v>94</v>
      </c>
      <c r="I89" s="4">
        <f>([1]!RupperCRIT(I$87,I$87,$W$73,$W$74))+1</f>
        <v>96</v>
      </c>
      <c r="J89" s="4">
        <f>([1]!RupperCRIT(J$87,J$87,$W$73,$W$74))+1</f>
        <v>97</v>
      </c>
      <c r="K89" s="4">
        <f>([1]!RupperCRIT(K$87,K$87,$W$73,$W$74))+1</f>
        <v>98</v>
      </c>
      <c r="L89" s="4">
        <f>([1]!RupperCRIT(L$87,L$87,$W$73,$W$74))+1</f>
        <v>99</v>
      </c>
      <c r="M89" s="14">
        <f>([1]!RupperCRIT(M$87,M$87,$W$73,$W$74))+1</f>
        <v>100</v>
      </c>
      <c r="N89" s="14">
        <f>([1]!RupperCRIT(N$87,N$87,$W$73,$W$74))+1</f>
        <v>101</v>
      </c>
      <c r="O89" s="14">
        <f>([1]!RupperCRIT(O$87,O$87,$W$73,$W$74))+1</f>
        <v>102</v>
      </c>
      <c r="P89" s="14">
        <f>([1]!RupperCRIT(P$87,P$87,$W$73,$W$74))+1</f>
        <v>103</v>
      </c>
      <c r="Q89" s="14">
        <f>([1]!RupperCRIT(Q$87,Q$87,$W$73,$W$74))+1</f>
        <v>104</v>
      </c>
      <c r="R89" s="14">
        <f>([1]!RupperCRIT(R$87,R$87,$W$73,$W$74))+1</f>
        <v>105</v>
      </c>
      <c r="S89" s="14">
        <f>([1]!RupperCRIT(S$87,S$87,$W$73,$W$74))+1</f>
        <v>106</v>
      </c>
      <c r="T89" s="14">
        <f>([1]!RupperCRIT(T$87,T$87,$W$73,$W$74))+1</f>
        <v>107</v>
      </c>
      <c r="U89" s="14">
        <f>([1]!RupperCRIT(U$87,U$87,$W$73,$W$74))+1</f>
        <v>108</v>
      </c>
      <c r="V89" s="14">
        <f>([1]!RupperCRIT(V$87,V$87,$W$73,$W$74))+1</f>
        <v>109</v>
      </c>
      <c r="W89" s="14">
        <f>([1]!RupperCRIT(W$87,W$87,$W$73,$W$74))+1</f>
        <v>110</v>
      </c>
      <c r="X89" s="14">
        <f>([1]!RupperCRIT(X$87,X$87,$W$73,$W$74))+1</f>
        <v>111</v>
      </c>
      <c r="Y89" s="14">
        <f>([1]!RupperCRIT(Y$87,Y$87,$W$73,$W$74))+1</f>
        <v>113</v>
      </c>
      <c r="Z89" s="14">
        <f>([1]!RupperCRIT(Z$87,Z$87,$W$73,$W$74))+1</f>
        <v>114</v>
      </c>
      <c r="AA89" s="4"/>
      <c r="AD89" s="43"/>
      <c r="AE89" s="43"/>
      <c r="AF89" s="43" t="s">
        <v>30</v>
      </c>
      <c r="AG89" s="43"/>
      <c r="AH89" s="4">
        <f>([1]!RupperCRIT(AH$87,AH$87,$AX$73,$AY$74))+1</f>
        <v>95</v>
      </c>
      <c r="AI89" s="14">
        <f>([1]!RupperCRIT(AI$87,AI$87,$AX$73,$AY$74))+1</f>
        <v>96</v>
      </c>
      <c r="AJ89" s="14">
        <f>([1]!RupperCRIT(AJ$87,AJ$87,$AX$73,$AY$74))+1</f>
        <v>98</v>
      </c>
      <c r="AK89" s="14">
        <f>([1]!RupperCRIT(AK$87,AK$87,$AX$73,$AY$74))+1</f>
        <v>99</v>
      </c>
      <c r="AL89" s="14">
        <f>([1]!RupperCRIT(AL$87,AL$87,$AX$73,$AY$74))+1</f>
        <v>100</v>
      </c>
      <c r="AM89" s="14">
        <f>([1]!RupperCRIT(AM$87,AM$87,$AX$73,$AY$74))+1</f>
        <v>101</v>
      </c>
      <c r="AN89" s="14">
        <f>([1]!RupperCRIT(AN$87,AN$87,$AX$73,$AY$74))+1</f>
        <v>102</v>
      </c>
      <c r="AO89" s="14">
        <f>([1]!RupperCRIT(AO$87,AO$87,$AX$73,$AY$74))+1</f>
        <v>103</v>
      </c>
      <c r="AP89" s="14">
        <f>([1]!RupperCRIT(AP$87,AP$87,$AX$73,$AY$74))+1</f>
        <v>104</v>
      </c>
      <c r="AQ89" s="14">
        <f>([1]!RupperCRIT(AQ$87,AQ$87,$AX$73,$AY$74))+1</f>
        <v>105</v>
      </c>
      <c r="AR89" s="14">
        <f>([1]!RupperCRIT(AR$87,AR$87,$AX$73,$AY$74))+1</f>
        <v>106</v>
      </c>
      <c r="AS89" s="14">
        <f>([1]!RupperCRIT(AS$87,AS$87,$AX$73,$AY$74))+1</f>
        <v>107</v>
      </c>
      <c r="AT89" s="14">
        <f>([1]!RupperCRIT(AT$87,AT$87,$AX$73,$AY$74))+1</f>
        <v>108</v>
      </c>
      <c r="AU89" s="14">
        <f>([1]!RupperCRIT(AU$87,AU$87,$AX$73,$AY$74))+1</f>
        <v>109</v>
      </c>
      <c r="AV89" s="14">
        <f>([1]!RupperCRIT(AV$87,AV$87,$AX$73,$AY$74))+1</f>
        <v>110</v>
      </c>
      <c r="AW89" s="14">
        <f>([1]!RupperCRIT(AW$87,AW$87,$AX$73,$AY$74))+1</f>
        <v>112</v>
      </c>
      <c r="AX89" s="14">
        <f>([1]!RupperCRIT(AX$87,AX$87,$AX$73,$AY$74))+1</f>
        <v>113</v>
      </c>
      <c r="AY89" s="14">
        <f>([1]!RupperCRIT(AY$87,AY$87,$AX$73,$AY$74))+1</f>
        <v>114</v>
      </c>
      <c r="AZ89" s="14">
        <f>([1]!RupperCRIT(AZ$87,AZ$87,$AX$73,$AY$74))+1</f>
        <v>115</v>
      </c>
      <c r="BA89" s="14">
        <f>([1]!RupperCRIT(BA$87,BA$87,$AX$73,$AY$74))+1</f>
        <v>116</v>
      </c>
    </row>
    <row r="93" spans="3:53" ht="15.75" x14ac:dyDescent="0.25">
      <c r="E93" s="64" t="s">
        <v>32</v>
      </c>
      <c r="F93" s="64"/>
      <c r="G93" s="64"/>
      <c r="H93" s="64"/>
      <c r="I93" s="64"/>
      <c r="J93" s="64"/>
      <c r="K93" s="64"/>
      <c r="L93" s="64"/>
      <c r="M93" s="64"/>
      <c r="N93" s="64"/>
      <c r="O93" s="64"/>
      <c r="P93" s="64"/>
      <c r="Q93" s="64"/>
      <c r="U93" s="17" t="s">
        <v>31</v>
      </c>
      <c r="V93" s="17"/>
      <c r="W93" s="69">
        <v>0.01</v>
      </c>
      <c r="X93" s="69"/>
      <c r="AF93" s="64" t="s">
        <v>32</v>
      </c>
      <c r="AG93" s="64"/>
      <c r="AH93" s="64"/>
      <c r="AI93" s="64"/>
      <c r="AJ93" s="64"/>
      <c r="AK93" s="64"/>
      <c r="AL93" s="64"/>
      <c r="AM93" s="64"/>
      <c r="AN93" s="64"/>
      <c r="AO93" s="64"/>
      <c r="AP93" s="64"/>
      <c r="AQ93" s="64"/>
      <c r="AR93" s="64"/>
      <c r="AU93" s="17" t="s">
        <v>31</v>
      </c>
      <c r="AV93" s="17"/>
      <c r="AX93" s="69">
        <v>0.01</v>
      </c>
      <c r="AY93" s="69"/>
    </row>
    <row r="94" spans="3:53" ht="15.75" x14ac:dyDescent="0.25">
      <c r="T94" s="65" t="s">
        <v>0</v>
      </c>
      <c r="U94" s="65"/>
      <c r="V94" s="65"/>
      <c r="W94" s="70">
        <v>1</v>
      </c>
      <c r="X94" s="70"/>
      <c r="AU94" s="17" t="s">
        <v>0</v>
      </c>
      <c r="AV94" s="17"/>
      <c r="AX94" s="70">
        <v>2</v>
      </c>
      <c r="AY94" s="70"/>
    </row>
    <row r="95" spans="3:53" x14ac:dyDescent="0.25">
      <c r="E95" t="s">
        <v>7</v>
      </c>
      <c r="G95" s="3">
        <v>21</v>
      </c>
      <c r="H95" s="3">
        <v>22</v>
      </c>
      <c r="I95" s="3">
        <v>23</v>
      </c>
      <c r="J95" s="3">
        <v>24</v>
      </c>
      <c r="K95" s="3">
        <v>25</v>
      </c>
      <c r="L95" s="3">
        <v>26</v>
      </c>
      <c r="M95" s="3">
        <v>27</v>
      </c>
      <c r="N95" s="3">
        <v>28</v>
      </c>
      <c r="O95" s="3">
        <v>29</v>
      </c>
      <c r="P95" s="3">
        <v>30</v>
      </c>
      <c r="Q95" s="3">
        <v>31</v>
      </c>
      <c r="R95" s="3">
        <v>32</v>
      </c>
      <c r="S95" s="3">
        <v>33</v>
      </c>
      <c r="T95" s="3">
        <v>34</v>
      </c>
      <c r="U95" s="3">
        <v>35</v>
      </c>
      <c r="V95" s="3">
        <v>36</v>
      </c>
      <c r="W95" s="3">
        <v>37</v>
      </c>
      <c r="X95" s="3">
        <v>38</v>
      </c>
      <c r="Y95" s="3">
        <v>39</v>
      </c>
      <c r="Z95" s="3">
        <v>40</v>
      </c>
      <c r="AF95" t="s">
        <v>7</v>
      </c>
      <c r="AH95" s="3">
        <v>21</v>
      </c>
      <c r="AI95" s="3">
        <v>22</v>
      </c>
      <c r="AJ95" s="3">
        <v>23</v>
      </c>
      <c r="AK95" s="3">
        <v>24</v>
      </c>
      <c r="AL95" s="3">
        <v>25</v>
      </c>
      <c r="AM95" s="3">
        <v>26</v>
      </c>
      <c r="AN95" s="3">
        <v>27</v>
      </c>
      <c r="AO95" s="3">
        <v>28</v>
      </c>
      <c r="AP95" s="3">
        <v>29</v>
      </c>
      <c r="AQ95" s="3">
        <v>30</v>
      </c>
      <c r="AR95" s="3">
        <v>31</v>
      </c>
      <c r="AS95" s="3">
        <v>32</v>
      </c>
      <c r="AT95" s="3">
        <v>33</v>
      </c>
      <c r="AU95" s="3">
        <v>34</v>
      </c>
      <c r="AV95" s="3">
        <v>35</v>
      </c>
      <c r="AW95" s="3">
        <v>36</v>
      </c>
      <c r="AX95" s="3">
        <v>37</v>
      </c>
      <c r="AY95" s="3">
        <v>38</v>
      </c>
      <c r="AZ95" s="3">
        <v>39</v>
      </c>
      <c r="BA95" s="3">
        <v>40</v>
      </c>
    </row>
    <row r="96" spans="3:53" x14ac:dyDescent="0.25">
      <c r="C96" s="43"/>
      <c r="D96" s="43"/>
      <c r="E96" s="43" t="s">
        <v>29</v>
      </c>
      <c r="F96" s="43"/>
      <c r="G96" s="4">
        <f>([1]!RLowerCRIT(G$95,G$95,$W$93,$W$94))-1</f>
        <v>14</v>
      </c>
      <c r="H96" s="4">
        <f>([1]!RLowerCRIT(H$95,H$95,$W$93,$W$94))-1</f>
        <v>14</v>
      </c>
      <c r="I96" s="4">
        <f>([1]!RLowerCRIT(I$95,I$95,$W$93,$W$94))-1</f>
        <v>15</v>
      </c>
      <c r="J96" s="4">
        <f>([1]!RLowerCRIT(J$95,J$95,$W$93,$W$94))-1</f>
        <v>16</v>
      </c>
      <c r="K96" s="4">
        <f>([1]!RLowerCRIT(K$95,K$95,$W$93,$W$94))-1</f>
        <v>17</v>
      </c>
      <c r="L96" s="4">
        <f>([1]!RLowerCRIT(L$95,L$95,$W$93,$W$94))-1</f>
        <v>18</v>
      </c>
      <c r="M96" s="4">
        <f>([1]!RLowerCRIT(M$95,M$95,$W$93,$W$94))-1</f>
        <v>19</v>
      </c>
      <c r="N96" s="4">
        <f>([1]!RLowerCRIT(N$95,N$95,$W$93,$W$94))-1</f>
        <v>19</v>
      </c>
      <c r="O96" s="4">
        <f>([1]!RLowerCRIT(O$95,O$95,$W$93,$W$94))-1</f>
        <v>20</v>
      </c>
      <c r="P96" s="4">
        <f>([1]!RLowerCRIT(P$95,P$95,$W$93,$W$94))-1</f>
        <v>21</v>
      </c>
      <c r="Q96" s="4">
        <f>([1]!RLowerCRIT(Q$95,Q$95,$W$93,$W$94))-1</f>
        <v>22</v>
      </c>
      <c r="R96" s="4">
        <f>([1]!RLowerCRIT(R$95,R$95,$W$93,$W$94))-1</f>
        <v>23</v>
      </c>
      <c r="S96" s="4">
        <f>([1]!RLowerCRIT(S$95,S$95,$W$93,$W$94))-1</f>
        <v>24</v>
      </c>
      <c r="T96" s="4">
        <f>([1]!RLowerCRIT(T$95,T$95,$W$93,$W$94))-1</f>
        <v>25</v>
      </c>
      <c r="U96" s="4">
        <f>([1]!RLowerCRIT(U$95,U$95,$W$93,$W$94))-1</f>
        <v>25</v>
      </c>
      <c r="V96" s="4">
        <f>([1]!RLowerCRIT(V$95,V$95,$W$93,$W$94))-1</f>
        <v>26</v>
      </c>
      <c r="W96" s="4">
        <f>([1]!RLowerCRIT(W$95,W$95,$W$93,$W$94))-1</f>
        <v>27</v>
      </c>
      <c r="X96" s="4">
        <f>([1]!RLowerCRIT(X$95,X$95,$W$93,$W$94))-1</f>
        <v>28</v>
      </c>
      <c r="Y96" s="4">
        <f>([1]!RLowerCRIT(Y$95,Y$95,$W$93,$W$94))-1</f>
        <v>29</v>
      </c>
      <c r="Z96" s="4">
        <f>([1]!RLowerCRIT(Z$95,Z$95,$W$93,$W$94))-1</f>
        <v>30</v>
      </c>
      <c r="AD96" s="43"/>
      <c r="AE96" s="43"/>
      <c r="AF96" s="43" t="s">
        <v>29</v>
      </c>
      <c r="AG96" s="43"/>
      <c r="AH96" s="4">
        <f>([1]!RLowerCRIT(AH$95,AH$95,$AX$93,$AX$94))-1</f>
        <v>13</v>
      </c>
      <c r="AI96" s="4">
        <f>([1]!RLowerCRIT(AI$95,AI$95,$AX$93,$AX$94))-1</f>
        <v>14</v>
      </c>
      <c r="AJ96" s="4">
        <f>([1]!RLowerCRIT(AJ$95,AJ$95,$AX$93,$AX$94))-1</f>
        <v>14</v>
      </c>
      <c r="AK96" s="4">
        <f>([1]!RLowerCRIT(AK$95,AK$95,$AX$93,$AX$94))-1</f>
        <v>15</v>
      </c>
      <c r="AL96" s="4">
        <f>([1]!RLowerCRIT(AL$95,AL$95,$AX$93,$AX$94))-1</f>
        <v>16</v>
      </c>
      <c r="AM96" s="4">
        <f>([1]!RLowerCRIT(AM$95,AM$95,$AX$93,$AX$94))-1</f>
        <v>17</v>
      </c>
      <c r="AN96" s="4">
        <f>([1]!RLowerCRIT(AN$95,AN$95,$AX$93,$AX$94))-1</f>
        <v>18</v>
      </c>
      <c r="AO96" s="4">
        <f>([1]!RLowerCRIT(AO$95,AO$95,$AX$93,$AX$94))-1</f>
        <v>19</v>
      </c>
      <c r="AP96" s="4">
        <f>([1]!RLowerCRIT(AP$95,AP$95,$AX$93,$AX$94))-1</f>
        <v>19</v>
      </c>
      <c r="AQ96" s="4">
        <f>([1]!RLowerCRIT(AQ$95,AQ$95,$AX$93,$AX$94))-1</f>
        <v>20</v>
      </c>
      <c r="AR96" s="4">
        <f>([1]!RLowerCRIT(AR$95,AR$95,$AX$93,$AX$94))-1</f>
        <v>21</v>
      </c>
      <c r="AS96" s="4">
        <f>([1]!RLowerCRIT(AS$95,AS$95,$AX$93,$AX$94))-1</f>
        <v>22</v>
      </c>
      <c r="AT96" s="4">
        <f>([1]!RLowerCRIT(AT$95,AT$95,$AX$93,$AX$94))-1</f>
        <v>23</v>
      </c>
      <c r="AU96" s="4">
        <f>([1]!RLowerCRIT(AU$95,AU$95,$AX$93,$AX$94))-1</f>
        <v>24</v>
      </c>
      <c r="AV96" s="4">
        <f>([1]!RLowerCRIT(AV$95,AV$95,$AX$93,$AX$94))-1</f>
        <v>24</v>
      </c>
      <c r="AW96" s="4">
        <f>([1]!RLowerCRIT(AW$95,AW$95,$AX$93,$AX$94))-1</f>
        <v>25</v>
      </c>
      <c r="AX96" s="4">
        <f>([1]!RLowerCRIT(AX$95,AX$95,$AX$93,$AX$94))-1</f>
        <v>26</v>
      </c>
      <c r="AY96" s="4">
        <f>([1]!RLowerCRIT(AY$95,AY$95,$AX$93,$AX$94))-1</f>
        <v>27</v>
      </c>
      <c r="AZ96" s="4">
        <f>([1]!RLowerCRIT(AZ$95,AZ$95,$AX$93,$AX$94))-1</f>
        <v>28</v>
      </c>
      <c r="BA96" s="4">
        <f>([1]!RLowerCRIT(BA$95,BA$95,$AX$93,$AX$94))-1</f>
        <v>29</v>
      </c>
    </row>
    <row r="97" spans="3:53" x14ac:dyDescent="0.25">
      <c r="C97" s="43"/>
      <c r="D97" s="43"/>
      <c r="E97" s="43" t="s">
        <v>30</v>
      </c>
      <c r="F97" s="43"/>
      <c r="G97" s="4">
        <f>([1]!RupperCRIT(G$95,G$95,$W$93,$W$94))+1</f>
        <v>30</v>
      </c>
      <c r="H97" s="4">
        <f>([1]!RupperCRIT(H$95,H$95,$W$93,$W$94))+1</f>
        <v>32</v>
      </c>
      <c r="I97" s="4">
        <f>([1]!RupperCRIT(I$95,I$95,$W$93,$W$94))+1</f>
        <v>33</v>
      </c>
      <c r="J97" s="4">
        <f>([1]!RupperCRIT(J$95,J$95,$W$93,$W$94))+1</f>
        <v>34</v>
      </c>
      <c r="K97" s="4">
        <f>([1]!RupperCRIT(K$95,K$95,$W$93,$W$94))+1</f>
        <v>35</v>
      </c>
      <c r="L97" s="4">
        <f>([1]!RupperCRIT(L$95,L$95,$W$93,$W$94))+1</f>
        <v>36</v>
      </c>
      <c r="M97" s="4">
        <f>([1]!RupperCRIT(M$95,M$95,$W$93,$W$94))+1</f>
        <v>37</v>
      </c>
      <c r="N97" s="4">
        <f>([1]!RupperCRIT(N$95,N$95,$W$93,$W$94))+1</f>
        <v>39</v>
      </c>
      <c r="O97" s="4">
        <f>([1]!RupperCRIT(O$95,O$95,$W$93,$W$94))+1</f>
        <v>40</v>
      </c>
      <c r="P97" s="4">
        <f>([1]!RupperCRIT(P$95,P$95,$W$93,$W$94))+1</f>
        <v>41</v>
      </c>
      <c r="Q97" s="4">
        <f>([1]!RupperCRIT(Q$95,Q$95,$W$93,$W$94))+1</f>
        <v>42</v>
      </c>
      <c r="R97" s="4">
        <f>([1]!RupperCRIT(R$95,R$95,$W$93,$W$94))+1</f>
        <v>43</v>
      </c>
      <c r="S97" s="4">
        <f>([1]!RupperCRIT(S$95,S$95,$W$93,$W$94))+1</f>
        <v>44</v>
      </c>
      <c r="T97" s="4">
        <f>([1]!RupperCRIT(T$95,T$95,$W$93,$W$94))+1</f>
        <v>45</v>
      </c>
      <c r="U97" s="4">
        <f>([1]!RupperCRIT(U$95,U$95,$W$93,$W$94))+1</f>
        <v>47</v>
      </c>
      <c r="V97" s="4">
        <f>([1]!RupperCRIT(V$95,V$95,$W$93,$W$94))+1</f>
        <v>48</v>
      </c>
      <c r="W97" s="4">
        <f>([1]!RupperCRIT(W$95,W$95,$W$93,$W$94))+1</f>
        <v>49</v>
      </c>
      <c r="X97" s="4">
        <f>([1]!RupperCRIT(X$95,X$95,$W$93,$W$94))+1</f>
        <v>50</v>
      </c>
      <c r="Y97" s="4">
        <f>([1]!RupperCRIT(Y$95,Y$95,$W$93,$W$94))+1</f>
        <v>51</v>
      </c>
      <c r="Z97" s="4">
        <f>([1]!RupperCRIT(Z$95,Z$95,$W$93,$W$94))+1</f>
        <v>52</v>
      </c>
      <c r="AD97" s="43"/>
      <c r="AE97" s="43"/>
      <c r="AF97" s="43" t="s">
        <v>30</v>
      </c>
      <c r="AG97" s="43"/>
      <c r="AH97" s="4">
        <f>([1]!RupperCRIT(AH$95,AH$95,$AX$93,$AX$94))+1</f>
        <v>31</v>
      </c>
      <c r="AI97" s="4">
        <f>([1]!RupperCRIT(AI$95,AI$95,$AX$93,$AX$94))+1</f>
        <v>32</v>
      </c>
      <c r="AJ97" s="4">
        <f>([1]!RupperCRIT(AJ$95,AJ$95,$AX$93,$AX$94))+1</f>
        <v>34</v>
      </c>
      <c r="AK97" s="4">
        <f>([1]!RupperCRIT(AK$95,AK$95,$AX$93,$AX$94))+1</f>
        <v>35</v>
      </c>
      <c r="AL97" s="4">
        <f>([1]!RupperCRIT(AL$95,AL$95,$AX$93,$AX$94))+1</f>
        <v>36</v>
      </c>
      <c r="AM97" s="4">
        <f>([1]!RupperCRIT(AM$95,AM$95,$AX$93,$AX$94))+1</f>
        <v>37</v>
      </c>
      <c r="AN97" s="4">
        <f>([1]!RupperCRIT(AN$95,AN$95,$AX$93,$AX$94))+1</f>
        <v>38</v>
      </c>
      <c r="AO97" s="4">
        <f>([1]!RupperCRIT(AO$95,AO$95,$AX$93,$AX$94))+1</f>
        <v>39</v>
      </c>
      <c r="AP97" s="4">
        <f>([1]!RupperCRIT(AP$95,AP$95,$AX$93,$AX$94))+1</f>
        <v>41</v>
      </c>
      <c r="AQ97" s="4">
        <f>([1]!RupperCRIT(AQ$95,AQ$95,$AX$93,$AX$94))+1</f>
        <v>42</v>
      </c>
      <c r="AR97" s="4">
        <f>([1]!RupperCRIT(AR$95,AR$95,$AX$93,$AX$94))+1</f>
        <v>43</v>
      </c>
      <c r="AS97" s="4">
        <f>([1]!RupperCRIT(AS$95,AS$95,$AX$93,$AX$94))+1</f>
        <v>44</v>
      </c>
      <c r="AT97" s="4">
        <f>([1]!RupperCRIT(AT$95,AT$95,$AX$93,$AX$94))+1</f>
        <v>45</v>
      </c>
      <c r="AU97" s="4">
        <f>([1]!RupperCRIT(AU$95,AU$95,$AX$93,$AX$94))+1</f>
        <v>46</v>
      </c>
      <c r="AV97" s="4">
        <f>([1]!RupperCRIT(AV$95,AV$95,$AX$93,$AX$94))+1</f>
        <v>48</v>
      </c>
      <c r="AW97" s="4">
        <f>([1]!RupperCRIT(AW$95,AW$95,$AX$93,$AX$94))+1</f>
        <v>49</v>
      </c>
      <c r="AX97" s="4">
        <f>([1]!RupperCRIT(AX$95,AX$95,$AX$93,$AX$94))+1</f>
        <v>50</v>
      </c>
      <c r="AY97" s="4">
        <f>([1]!RupperCRIT(AY$95,AY$95,$AX$93,$AX$94))+1</f>
        <v>51</v>
      </c>
      <c r="AZ97" s="4">
        <f>([1]!RupperCRIT(AZ$95,AZ$95,$AX$93,$AX$94))+1</f>
        <v>52</v>
      </c>
      <c r="BA97" s="4">
        <f>([1]!RupperCRIT(BA$95,BA$95,$AX$93,$AX$94))+1</f>
        <v>53</v>
      </c>
    </row>
    <row r="98" spans="3:53" ht="6" customHeight="1" x14ac:dyDescent="0.25"/>
    <row r="99" spans="3:53" x14ac:dyDescent="0.25">
      <c r="E99" t="s">
        <v>7</v>
      </c>
      <c r="G99" s="3">
        <v>41</v>
      </c>
      <c r="H99" s="3">
        <v>42</v>
      </c>
      <c r="I99" s="3">
        <v>43</v>
      </c>
      <c r="J99" s="3">
        <v>44</v>
      </c>
      <c r="K99" s="3">
        <v>45</v>
      </c>
      <c r="L99" s="3">
        <v>46</v>
      </c>
      <c r="M99" s="3">
        <v>47</v>
      </c>
      <c r="N99" s="3">
        <v>48</v>
      </c>
      <c r="O99" s="3">
        <v>49</v>
      </c>
      <c r="P99" s="3">
        <v>50</v>
      </c>
      <c r="Q99" s="3">
        <v>51</v>
      </c>
      <c r="R99" s="3">
        <v>52</v>
      </c>
      <c r="S99" s="3">
        <v>53</v>
      </c>
      <c r="T99" s="3">
        <v>54</v>
      </c>
      <c r="U99" s="3">
        <v>55</v>
      </c>
      <c r="V99" s="3">
        <v>56</v>
      </c>
      <c r="W99" s="3">
        <v>57</v>
      </c>
      <c r="X99" s="3">
        <v>58</v>
      </c>
      <c r="Y99" s="3">
        <v>59</v>
      </c>
      <c r="Z99" s="3">
        <v>60</v>
      </c>
      <c r="AF99" t="s">
        <v>7</v>
      </c>
      <c r="AH99" s="3">
        <v>41</v>
      </c>
      <c r="AI99" s="3">
        <v>42</v>
      </c>
      <c r="AJ99" s="3">
        <v>43</v>
      </c>
      <c r="AK99" s="3">
        <v>44</v>
      </c>
      <c r="AL99" s="3">
        <v>45</v>
      </c>
      <c r="AM99" s="3">
        <v>46</v>
      </c>
      <c r="AN99" s="3">
        <v>47</v>
      </c>
      <c r="AO99" s="3">
        <v>48</v>
      </c>
      <c r="AP99" s="3">
        <v>49</v>
      </c>
      <c r="AQ99" s="3">
        <v>50</v>
      </c>
      <c r="AR99" s="3">
        <v>51</v>
      </c>
      <c r="AS99" s="3">
        <v>52</v>
      </c>
      <c r="AT99" s="3">
        <v>53</v>
      </c>
      <c r="AU99" s="3">
        <v>54</v>
      </c>
      <c r="AV99" s="3">
        <v>55</v>
      </c>
      <c r="AW99" s="3">
        <v>56</v>
      </c>
      <c r="AX99" s="3">
        <v>57</v>
      </c>
      <c r="AY99" s="3">
        <v>58</v>
      </c>
      <c r="AZ99" s="3">
        <v>59</v>
      </c>
      <c r="BA99" s="3">
        <v>60</v>
      </c>
    </row>
    <row r="100" spans="3:53" x14ac:dyDescent="0.25">
      <c r="C100" s="43"/>
      <c r="D100" s="43"/>
      <c r="E100" s="43" t="s">
        <v>29</v>
      </c>
      <c r="F100" s="43"/>
      <c r="G100" s="4">
        <f>([1]!RLowerCRIT(G$99,G$99,$W$93,$W$94))-1</f>
        <v>31</v>
      </c>
      <c r="H100" s="4">
        <f>([1]!RLowerCRIT(H$99,H$99,$W$93,$W$94))-1</f>
        <v>31</v>
      </c>
      <c r="I100" s="4">
        <f>([1]!RLowerCRIT(I$99,I$99,$W$93,$W$94))-1</f>
        <v>32</v>
      </c>
      <c r="J100" s="4">
        <f>([1]!RLowerCRIT(J$99,J$99,$W$93,$W$94))-1</f>
        <v>33</v>
      </c>
      <c r="K100" s="4">
        <f>([1]!RLowerCRIT(K$99,K$99,$W$93,$W$94))-1</f>
        <v>34</v>
      </c>
      <c r="L100" s="4">
        <f>([1]!RLowerCRIT(L$99,L$99,$W$93,$W$94))-1</f>
        <v>35</v>
      </c>
      <c r="M100" s="4">
        <f>([1]!RLowerCRIT(M$99,M$99,$W$93,$W$94))-1</f>
        <v>36</v>
      </c>
      <c r="N100" s="4">
        <f>([1]!RLowerCRIT(N$99,N$99,$W$93,$W$94))-1</f>
        <v>37</v>
      </c>
      <c r="O100" s="4">
        <f>([1]!RLowerCRIT(O$99,O$99,$W$93,$W$94))-1</f>
        <v>38</v>
      </c>
      <c r="P100" s="4">
        <f>([1]!RLowerCRIT(P$99,P$99,$W$93,$W$94))-1</f>
        <v>38</v>
      </c>
      <c r="Q100" s="4">
        <f>([1]!RLowerCRIT(Q$99,Q$99,$W$93,$W$94))-1</f>
        <v>39</v>
      </c>
      <c r="R100" s="4">
        <f>([1]!RLowerCRIT(R$99,R$99,$W$93,$W$94))-1</f>
        <v>40</v>
      </c>
      <c r="S100" s="4">
        <f>([1]!RLowerCRIT(S$99,S$99,$W$93,$W$94))-1</f>
        <v>41</v>
      </c>
      <c r="T100" s="4">
        <f>([1]!RLowerCRIT(T$99,T$99,$W$93,$W$94))-1</f>
        <v>42</v>
      </c>
      <c r="U100" s="4">
        <f>([1]!RLowerCRIT(U$99,U$99,$W$93,$W$94))-1</f>
        <v>43</v>
      </c>
      <c r="V100" s="4">
        <f>([1]!RLowerCRIT(V$99,V$99,$W$93,$W$94))-1</f>
        <v>44</v>
      </c>
      <c r="W100" s="4">
        <f>([1]!RLowerCRIT(W$99,W$99,$W$93,$W$94))-1</f>
        <v>45</v>
      </c>
      <c r="X100" s="4">
        <f>([1]!RLowerCRIT(X$99,X$99,$W$93,$W$94))-1</f>
        <v>46</v>
      </c>
      <c r="Y100" s="4">
        <f>([1]!RLowerCRIT(Y$99,Y$99,$W$93,$W$94))-1</f>
        <v>46</v>
      </c>
      <c r="Z100" s="4">
        <f>([1]!RLowerCRIT(Z$99,Z$99,$W$93,$W$94))-1</f>
        <v>47</v>
      </c>
      <c r="AD100" s="43"/>
      <c r="AE100" s="43"/>
      <c r="AF100" s="43" t="s">
        <v>29</v>
      </c>
      <c r="AG100" s="43"/>
      <c r="AH100" s="4">
        <f>([1]!RLowerCRIT(AH$99,AH$99,$AX$93,$AX$94))-1</f>
        <v>29</v>
      </c>
      <c r="AI100" s="4">
        <f>([1]!RLowerCRIT(AI$99,AI$99,$AX$93,$AX$94))-1</f>
        <v>30</v>
      </c>
      <c r="AJ100" s="4">
        <f>([1]!RLowerCRIT(AJ$99,AJ$99,$AX$93,$AX$94))-1</f>
        <v>31</v>
      </c>
      <c r="AK100" s="4">
        <f>([1]!RLowerCRIT(AK$99,AK$99,$AX$93,$AX$94))-1</f>
        <v>32</v>
      </c>
      <c r="AL100" s="4">
        <f>([1]!RLowerCRIT(AL$99,AL$99,$AX$93,$AX$94))-1</f>
        <v>33</v>
      </c>
      <c r="AM100" s="4">
        <f>([1]!RLowerCRIT(AM$99,AM$99,$AX$93,$AX$94))-1</f>
        <v>34</v>
      </c>
      <c r="AN100" s="4">
        <f>([1]!RLowerCRIT(AN$99,AN$99,$AX$93,$AX$94))-1</f>
        <v>35</v>
      </c>
      <c r="AO100" s="4">
        <f>([1]!RLowerCRIT(AO$99,AO$99,$AX$93,$AX$94))-1</f>
        <v>36</v>
      </c>
      <c r="AP100" s="4">
        <f>([1]!RLowerCRIT(AP$99,AP$99,$AX$93,$AX$94))-1</f>
        <v>36</v>
      </c>
      <c r="AQ100" s="4">
        <f>([1]!RLowerCRIT(AQ$99,AQ$99,$AX$93,$AX$94))-1</f>
        <v>37</v>
      </c>
      <c r="AR100" s="4">
        <f>([1]!RLowerCRIT(AR$99,AR$99,$AX$93,$AX$94))-1</f>
        <v>38</v>
      </c>
      <c r="AS100" s="4">
        <f>([1]!RLowerCRIT(AS$99,AS$99,$AX$93,$AX$94))-1</f>
        <v>39</v>
      </c>
      <c r="AT100" s="4">
        <f>([1]!RLowerCRIT(AT$99,AT$99,$AX$93,$AX$94))-1</f>
        <v>40</v>
      </c>
      <c r="AU100" s="4">
        <f>([1]!RLowerCRIT(AU$99,AU$99,$AX$93,$AX$94))-1</f>
        <v>41</v>
      </c>
      <c r="AV100" s="4">
        <f>([1]!RLowerCRIT(AV$99,AV$99,$AX$93,$AX$94))-1</f>
        <v>42</v>
      </c>
      <c r="AW100" s="4">
        <f>([1]!RLowerCRIT(AW$99,AW$99,$AX$93,$AX$94))-1</f>
        <v>42</v>
      </c>
      <c r="AX100" s="4">
        <f>([1]!RLowerCRIT(AX$99,AX$99,$AX$93,$AX$94))-1</f>
        <v>43</v>
      </c>
      <c r="AY100" s="4">
        <f>([1]!RLowerCRIT(AY$99,AY$99,$AX$93,$AX$94))-1</f>
        <v>44</v>
      </c>
      <c r="AZ100" s="4">
        <f>([1]!RLowerCRIT(AZ$99,AZ$99,$AX$93,$AX$94))-1</f>
        <v>45</v>
      </c>
      <c r="BA100" s="4">
        <f>([1]!RLowerCRIT(BA$99,BA$99,$AX$93,$AX$94))-1</f>
        <v>46</v>
      </c>
    </row>
    <row r="101" spans="3:53" x14ac:dyDescent="0.25">
      <c r="C101" s="43"/>
      <c r="D101" s="43"/>
      <c r="E101" s="43" t="s">
        <v>30</v>
      </c>
      <c r="F101" s="43"/>
      <c r="G101" s="4">
        <f>([1]!RupperCRIT(G$99,G$99,$W$93,$W$94))+1</f>
        <v>53</v>
      </c>
      <c r="H101" s="4">
        <f>([1]!RupperCRIT(H$99,H$99,$W$93,$W$94))+1</f>
        <v>55</v>
      </c>
      <c r="I101" s="4">
        <f>([1]!RupperCRIT(I$99,I$99,$W$93,$W$94))+1</f>
        <v>56</v>
      </c>
      <c r="J101" s="4">
        <f>([1]!RupperCRIT(J$99,J$99,$W$93,$W$94))+1</f>
        <v>57</v>
      </c>
      <c r="K101" s="4">
        <f>([1]!RupperCRIT(K$99,K$99,$W$93,$W$94))+1</f>
        <v>58</v>
      </c>
      <c r="L101" s="4">
        <f>([1]!RupperCRIT(L$99,L$99,$W$93,$W$94))+1</f>
        <v>59</v>
      </c>
      <c r="M101" s="4">
        <f>([1]!RupperCRIT(M$99,M$99,$W$93,$W$94))+1</f>
        <v>60</v>
      </c>
      <c r="N101" s="4">
        <f>([1]!RupperCRIT(N$99,N$99,$W$93,$W$94))+1</f>
        <v>61</v>
      </c>
      <c r="O101" s="4">
        <f>([1]!RupperCRIT(O$99,O$99,$W$93,$W$94))+1</f>
        <v>62</v>
      </c>
      <c r="P101" s="4">
        <f>([1]!RupperCRIT(P$99,P$99,$W$93,$W$94))+1</f>
        <v>64</v>
      </c>
      <c r="Q101" s="4">
        <f>([1]!RupperCRIT(Q$99,Q$99,$W$93,$W$94))+1</f>
        <v>65</v>
      </c>
      <c r="R101" s="4">
        <f>([1]!RupperCRIT(R$99,R$99,$W$93,$W$94))+1</f>
        <v>66</v>
      </c>
      <c r="S101" s="4">
        <f>([1]!RupperCRIT(S$99,S$99,$W$93,$W$94))+1</f>
        <v>67</v>
      </c>
      <c r="T101" s="4">
        <f>([1]!RupperCRIT(T$99,T$99,$W$93,$W$94))+1</f>
        <v>68</v>
      </c>
      <c r="U101" s="4">
        <f>([1]!RupperCRIT(U$99,U$99,$W$93,$W$94))+1</f>
        <v>69</v>
      </c>
      <c r="V101" s="4">
        <f>([1]!RupperCRIT(V$99,V$99,$W$93,$W$94))+1</f>
        <v>70</v>
      </c>
      <c r="W101" s="4">
        <f>([1]!RupperCRIT(W$99,W$99,$W$93,$W$94))+1</f>
        <v>71</v>
      </c>
      <c r="X101" s="4">
        <f>([1]!RupperCRIT(X$99,X$99,$W$93,$W$94))+1</f>
        <v>72</v>
      </c>
      <c r="Y101" s="4">
        <f>([1]!RupperCRIT(Y$99,Y$99,$W$93,$W$94))+1</f>
        <v>74</v>
      </c>
      <c r="Z101" s="4">
        <f>([1]!RupperCRIT(Z$99,Z$99,$W$93,$W$94))+1</f>
        <v>75</v>
      </c>
      <c r="AD101" s="43"/>
      <c r="AE101" s="43"/>
      <c r="AF101" s="43" t="s">
        <v>30</v>
      </c>
      <c r="AG101" s="43"/>
      <c r="AH101" s="4">
        <f>([1]!RupperCRIT(AH$99,AH$99,$AX$93,$AX$94))+1</f>
        <v>55</v>
      </c>
      <c r="AI101" s="4">
        <f>([1]!RupperCRIT(AI$99,AI$99,$AX$93,$AX$94))+1</f>
        <v>56</v>
      </c>
      <c r="AJ101" s="4">
        <f>([1]!RupperCRIT(AJ$99,AJ$99,$AX$93,$AX$94))+1</f>
        <v>57</v>
      </c>
      <c r="AK101" s="4">
        <f>([1]!RupperCRIT(AK$99,AK$99,$AX$93,$AX$94))+1</f>
        <v>58</v>
      </c>
      <c r="AL101" s="4">
        <f>([1]!RupperCRIT(AL$99,AL$99,$AX$93,$AX$94))+1</f>
        <v>59</v>
      </c>
      <c r="AM101" s="4">
        <f>([1]!RupperCRIT(AM$99,AM$99,$AX$93,$AX$94))+1</f>
        <v>60</v>
      </c>
      <c r="AN101" s="4">
        <f>([1]!RupperCRIT(AN$99,AN$99,$AX$93,$AX$94))+1</f>
        <v>61</v>
      </c>
      <c r="AO101" s="4">
        <f>([1]!RupperCRIT(AO$99,AO$99,$AX$93,$AX$94))+1</f>
        <v>62</v>
      </c>
      <c r="AP101" s="4">
        <f>([1]!RupperCRIT(AP$99,AP$99,$AX$93,$AX$94))+1</f>
        <v>64</v>
      </c>
      <c r="AQ101" s="4">
        <f>([1]!RupperCRIT(AQ$99,AQ$99,$AX$93,$AX$94))+1</f>
        <v>65</v>
      </c>
      <c r="AR101" s="4">
        <f>([1]!RupperCRIT(AR$99,AR$99,$AX$93,$AX$94))+1</f>
        <v>66</v>
      </c>
      <c r="AS101" s="4">
        <f>([1]!RupperCRIT(AS$99,AS$99,$AX$93,$AX$94))+1</f>
        <v>67</v>
      </c>
      <c r="AT101" s="4">
        <f>([1]!RupperCRIT(AT$99,AT$99,$AX$93,$AX$94))+1</f>
        <v>68</v>
      </c>
      <c r="AU101" s="4">
        <f>([1]!RupperCRIT(AU$99,AU$99,$AX$93,$AX$94))+1</f>
        <v>69</v>
      </c>
      <c r="AV101" s="4">
        <f>([1]!RupperCRIT(AV$99,AV$99,$AX$93,$AX$94))+1</f>
        <v>70</v>
      </c>
      <c r="AW101" s="4">
        <f>([1]!RupperCRIT(AW$99,AW$99,$AX$93,$AX$94))+1</f>
        <v>72</v>
      </c>
      <c r="AX101" s="4">
        <f>([1]!RupperCRIT(AX$99,AX$99,$AX$93,$AX$94))+1</f>
        <v>73</v>
      </c>
      <c r="AY101" s="4">
        <f>([1]!RupperCRIT(AY$99,AY$99,$AX$93,$AX$94))+1</f>
        <v>74</v>
      </c>
      <c r="AZ101" s="4">
        <f>([1]!RupperCRIT(AZ$99,AZ$99,$AX$93,$AX$94))+1</f>
        <v>75</v>
      </c>
      <c r="BA101" s="4">
        <f>([1]!RupperCRIT(BA$99,BA$99,$AX$93,$AX$94))+1</f>
        <v>76</v>
      </c>
    </row>
    <row r="102" spans="3:53" ht="6" customHeight="1" x14ac:dyDescent="0.25"/>
    <row r="103" spans="3:53" x14ac:dyDescent="0.25">
      <c r="E103" t="s">
        <v>7</v>
      </c>
      <c r="G103" s="3">
        <v>61</v>
      </c>
      <c r="H103" s="3">
        <v>62</v>
      </c>
      <c r="I103" s="3">
        <v>63</v>
      </c>
      <c r="J103" s="3">
        <v>64</v>
      </c>
      <c r="K103" s="3">
        <v>65</v>
      </c>
      <c r="L103" s="3">
        <v>66</v>
      </c>
      <c r="M103" s="3">
        <v>67</v>
      </c>
      <c r="N103" s="3">
        <v>68</v>
      </c>
      <c r="O103" s="3">
        <v>69</v>
      </c>
      <c r="P103" s="3">
        <v>70</v>
      </c>
      <c r="Q103" s="3">
        <v>71</v>
      </c>
      <c r="R103" s="3">
        <v>72</v>
      </c>
      <c r="S103" s="3">
        <v>73</v>
      </c>
      <c r="T103" s="3">
        <v>74</v>
      </c>
      <c r="U103" s="3">
        <v>75</v>
      </c>
      <c r="V103" s="3">
        <v>76</v>
      </c>
      <c r="W103" s="3">
        <v>77</v>
      </c>
      <c r="X103" s="3">
        <v>78</v>
      </c>
      <c r="Y103" s="3">
        <v>79</v>
      </c>
      <c r="Z103" s="3">
        <v>80</v>
      </c>
      <c r="AF103" t="s">
        <v>7</v>
      </c>
      <c r="AH103" s="3">
        <v>61</v>
      </c>
      <c r="AI103" s="3">
        <v>62</v>
      </c>
      <c r="AJ103" s="3">
        <v>63</v>
      </c>
      <c r="AK103" s="3">
        <v>64</v>
      </c>
      <c r="AL103" s="3">
        <v>65</v>
      </c>
      <c r="AM103" s="3">
        <v>66</v>
      </c>
      <c r="AN103" s="3">
        <v>67</v>
      </c>
      <c r="AO103" s="3">
        <v>68</v>
      </c>
      <c r="AP103" s="3">
        <v>69</v>
      </c>
      <c r="AQ103" s="3">
        <v>70</v>
      </c>
      <c r="AR103" s="3">
        <v>71</v>
      </c>
      <c r="AS103" s="3">
        <v>72</v>
      </c>
      <c r="AT103" s="3">
        <v>73</v>
      </c>
      <c r="AU103" s="3">
        <v>74</v>
      </c>
      <c r="AV103" s="3">
        <v>75</v>
      </c>
      <c r="AW103" s="3">
        <v>76</v>
      </c>
      <c r="AX103" s="3">
        <v>77</v>
      </c>
      <c r="AY103" s="3">
        <v>78</v>
      </c>
      <c r="AZ103" s="3">
        <v>79</v>
      </c>
      <c r="BA103" s="3">
        <v>80</v>
      </c>
    </row>
    <row r="104" spans="3:53" x14ac:dyDescent="0.25">
      <c r="C104" s="43"/>
      <c r="D104" s="43"/>
      <c r="E104" s="43" t="s">
        <v>29</v>
      </c>
      <c r="F104" s="43"/>
      <c r="G104" s="4">
        <f>([1]!RLowerCRIT(G$103,G$103,$W$93,$W$94))-1</f>
        <v>48</v>
      </c>
      <c r="H104" s="4">
        <f>([1]!RLowerCRIT(H$103,H$103,$W$93,$W$94))-1</f>
        <v>49</v>
      </c>
      <c r="I104" s="4">
        <f>([1]!RLowerCRIT(I$103,I$103,$W$93,$W$94))-1</f>
        <v>50</v>
      </c>
      <c r="J104" s="4">
        <f>([1]!RLowerCRIT(J$103,J$103,$W$93,$W$94))-1</f>
        <v>51</v>
      </c>
      <c r="K104" s="4">
        <f>([1]!RLowerCRIT(K$103,K$103,$W$93,$W$94))-1</f>
        <v>52</v>
      </c>
      <c r="L104" s="4">
        <f>([1]!RLowerCRIT(L$103,L$103,$W$93,$W$94))-1</f>
        <v>53</v>
      </c>
      <c r="M104" s="4">
        <f>([1]!RLowerCRIT(M$103,M$103,$W$93,$W$94))-1</f>
        <v>54</v>
      </c>
      <c r="N104" s="4">
        <f>([1]!RLowerCRIT(N$103,N$103,$W$93,$W$94))-1</f>
        <v>55</v>
      </c>
      <c r="O104" s="4">
        <f>([1]!RLowerCRIT(O$103,O$103,$W$93,$W$94))-1</f>
        <v>55</v>
      </c>
      <c r="P104" s="4">
        <f>([1]!RLowerCRIT(P$103,P$103,$W$93,$W$94))-1</f>
        <v>56</v>
      </c>
      <c r="Q104" s="4">
        <f>([1]!RLowerCRIT(Q$103,Q$103,$W$93,$W$94))-1</f>
        <v>57</v>
      </c>
      <c r="R104" s="4">
        <f>([1]!RLowerCRIT(R$103,R$103,$W$93,$W$94))-1</f>
        <v>58</v>
      </c>
      <c r="S104" s="4">
        <f>([1]!RLowerCRIT(S$103,S$103,$W$93,$W$94))-1</f>
        <v>59</v>
      </c>
      <c r="T104" s="4">
        <f>([1]!RLowerCRIT(T$103,T$103,$W$93,$W$94))-1</f>
        <v>60</v>
      </c>
      <c r="U104" s="4">
        <f>([1]!RLowerCRIT(U$103,U$103,$W$93,$W$94))-1</f>
        <v>61</v>
      </c>
      <c r="V104" s="4">
        <f>([1]!RLowerCRIT(V$103,V$103,$W$93,$W$94))-1</f>
        <v>62</v>
      </c>
      <c r="W104" s="4">
        <f>([1]!RLowerCRIT(W$103,W$103,$W$93,$W$94))-1</f>
        <v>63</v>
      </c>
      <c r="X104" s="4">
        <f>([1]!RLowerCRIT(X$103,X$103,$W$93,$W$94))-1</f>
        <v>64</v>
      </c>
      <c r="Y104" s="4">
        <f>([1]!RLowerCRIT(Y$103,Y$103,$W$93,$W$94))-1</f>
        <v>64</v>
      </c>
      <c r="Z104" s="4">
        <f>([1]!RLowerCRIT(Z$103,Z$103,$W$93,$W$94))-1</f>
        <v>65</v>
      </c>
      <c r="AD104" s="43"/>
      <c r="AE104" s="43"/>
      <c r="AF104" s="43" t="s">
        <v>29</v>
      </c>
      <c r="AG104" s="43"/>
      <c r="AH104" s="4">
        <f>([1]!RLowerCRIT(AH$103,AH$103,$AX$93,$AX$94))-1</f>
        <v>47</v>
      </c>
      <c r="AI104" s="4">
        <f>([1]!RLowerCRIT(AI$103,AI$103,$AX$93,$AX$94))-1</f>
        <v>48</v>
      </c>
      <c r="AJ104" s="4">
        <f>([1]!RLowerCRIT(AJ$103,AJ$103,$AX$93,$AX$94))-1</f>
        <v>49</v>
      </c>
      <c r="AK104" s="4">
        <f>([1]!RLowerCRIT(AK$103,AK$103,$AX$93,$AX$94))-1</f>
        <v>50</v>
      </c>
      <c r="AL104" s="4">
        <f>([1]!RLowerCRIT(AL$103,AL$103,$AX$93,$AX$94))-1</f>
        <v>50</v>
      </c>
      <c r="AM104" s="4">
        <f>([1]!RLowerCRIT(AM$103,AM$103,$AX$93,$AX$94))-1</f>
        <v>51</v>
      </c>
      <c r="AN104" s="4">
        <f>([1]!RLowerCRIT(AN$103,AN$103,$AX$93,$AX$94))-1</f>
        <v>52</v>
      </c>
      <c r="AO104" s="4">
        <f>([1]!RLowerCRIT(AO$103,AO$103,$AX$93,$AX$94))-1</f>
        <v>53</v>
      </c>
      <c r="AP104" s="4">
        <f>([1]!RLowerCRIT(AP$103,AP$103,$AX$93,$AX$94))-1</f>
        <v>54</v>
      </c>
      <c r="AQ104" s="4">
        <f>([1]!RLowerCRIT(AQ$103,AQ$103,$AX$93,$AX$94))-1</f>
        <v>55</v>
      </c>
      <c r="AR104" s="4">
        <f>([1]!RLowerCRIT(AR$103,AR$103,$AX$93,$AX$94))-1</f>
        <v>56</v>
      </c>
      <c r="AS104" s="4">
        <f>([1]!RLowerCRIT(AS$103,AS$103,$AX$93,$AX$94))-1</f>
        <v>57</v>
      </c>
      <c r="AT104" s="4">
        <f>([1]!RLowerCRIT(AT$103,AT$103,$AX$93,$AX$94))-1</f>
        <v>58</v>
      </c>
      <c r="AU104" s="4">
        <f>([1]!RLowerCRIT(AU$103,AU$103,$AX$93,$AX$94))-1</f>
        <v>58</v>
      </c>
      <c r="AV104" s="4">
        <f>([1]!RLowerCRIT(AV$103,AV$103,$AX$93,$AX$94))-1</f>
        <v>59</v>
      </c>
      <c r="AW104" s="4">
        <f>([1]!RLowerCRIT(AW$103,AW$103,$AX$93,$AX$94))-1</f>
        <v>60</v>
      </c>
      <c r="AX104" s="4">
        <f>([1]!RLowerCRIT(AX$103,AX$103,$AX$93,$AX$94))-1</f>
        <v>61</v>
      </c>
      <c r="AY104" s="4">
        <f>([1]!RLowerCRIT(AY$103,AY$103,$AX$93,$AX$94))-1</f>
        <v>62</v>
      </c>
      <c r="AZ104" s="4">
        <f>([1]!RLowerCRIT(AZ$103,AZ$103,$AX$93,$AX$94))-1</f>
        <v>63</v>
      </c>
      <c r="BA104" s="4">
        <f>([1]!RLowerCRIT(BA$103,BA$103,$AX$93,$AX$94))-1</f>
        <v>64</v>
      </c>
    </row>
    <row r="105" spans="3:53" x14ac:dyDescent="0.25">
      <c r="C105" s="43"/>
      <c r="D105" s="43"/>
      <c r="E105" s="43" t="s">
        <v>30</v>
      </c>
      <c r="F105" s="43"/>
      <c r="G105" s="4">
        <f>([1]!RupperCRIT(G$103,G$103,$W$93,$W$94))+1</f>
        <v>76</v>
      </c>
      <c r="H105" s="4">
        <f>([1]!RupperCRIT(H$103,H$103,$W$93,$W$94))+1</f>
        <v>77</v>
      </c>
      <c r="I105" s="4">
        <f>([1]!RupperCRIT(I$103,I$103,$W$93,$W$94))+1</f>
        <v>78</v>
      </c>
      <c r="J105" s="4">
        <f>([1]!RupperCRIT(J$103,J$103,$W$93,$W$94))+1</f>
        <v>79</v>
      </c>
      <c r="K105" s="4">
        <f>([1]!RupperCRIT(K$103,K$103,$W$93,$W$94))+1</f>
        <v>80</v>
      </c>
      <c r="L105" s="4">
        <f>([1]!RupperCRIT(L$103,L$103,$W$93,$W$94))+1</f>
        <v>81</v>
      </c>
      <c r="M105" s="4">
        <f>([1]!RupperCRIT(M$103,M$103,$W$93,$W$94))+1</f>
        <v>82</v>
      </c>
      <c r="N105" s="4">
        <f>([1]!RupperCRIT(N$103,N$103,$W$93,$W$94))+1</f>
        <v>83</v>
      </c>
      <c r="O105" s="4">
        <f>([1]!RupperCRIT(O$103,O$103,$W$93,$W$94))+1</f>
        <v>85</v>
      </c>
      <c r="P105" s="4">
        <f>([1]!RupperCRIT(P$103,P$103,$W$93,$W$94))+1</f>
        <v>86</v>
      </c>
      <c r="Q105" s="4">
        <f>([1]!RupperCRIT(Q$103,Q$103,$W$93,$W$94))+1</f>
        <v>87</v>
      </c>
      <c r="R105" s="4">
        <f>([1]!RupperCRIT(R$103,R$103,$W$93,$W$94))+1</f>
        <v>88</v>
      </c>
      <c r="S105" s="4">
        <f>([1]!RupperCRIT(S$103,S$103,$W$93,$W$94))+1</f>
        <v>89</v>
      </c>
      <c r="T105" s="4">
        <f>([1]!RupperCRIT(T$103,T$103,$W$93,$W$94))+1</f>
        <v>90</v>
      </c>
      <c r="U105" s="4">
        <f>([1]!RupperCRIT(U$103,U$103,$W$93,$W$94))+1</f>
        <v>91</v>
      </c>
      <c r="V105" s="4">
        <f>([1]!RupperCRIT(V$103,V$103,$W$93,$W$94))+1</f>
        <v>92</v>
      </c>
      <c r="W105" s="4">
        <f>([1]!RupperCRIT(W$103,W$103,$W$93,$W$94))+1</f>
        <v>93</v>
      </c>
      <c r="X105" s="4">
        <f>([1]!RupperCRIT(X$103,X$103,$W$93,$W$94))+1</f>
        <v>94</v>
      </c>
      <c r="Y105" s="4">
        <f>([1]!RupperCRIT(Y$103,Y$103,$W$93,$W$94))+1</f>
        <v>96</v>
      </c>
      <c r="Z105" s="4">
        <f>([1]!RupperCRIT(Z$103,Z$103,$W$93,$W$94))+1</f>
        <v>97</v>
      </c>
      <c r="AD105" s="43"/>
      <c r="AE105" s="43"/>
      <c r="AF105" s="43" t="s">
        <v>30</v>
      </c>
      <c r="AG105" s="43"/>
      <c r="AH105" s="4">
        <f>([1]!RupperCRIT(AH$103,AH$103,$AX$93,$AX$94))+1</f>
        <v>77</v>
      </c>
      <c r="AI105" s="4">
        <f>([1]!RupperCRIT(AI$103,AI$103,$AX$93,$AX$94))+1</f>
        <v>78</v>
      </c>
      <c r="AJ105" s="4">
        <f>([1]!RupperCRIT(AJ$103,AJ$103,$AX$93,$AX$94))+1</f>
        <v>79</v>
      </c>
      <c r="AK105" s="4">
        <f>([1]!RupperCRIT(AK$103,AK$103,$AX$93,$AX$94))+1</f>
        <v>80</v>
      </c>
      <c r="AL105" s="4">
        <f>([1]!RupperCRIT(AL$103,AL$103,$AX$93,$AX$94))+1</f>
        <v>82</v>
      </c>
      <c r="AM105" s="4">
        <f>([1]!RupperCRIT(AM$103,AM$103,$AX$93,$AX$94))+1</f>
        <v>83</v>
      </c>
      <c r="AN105" s="4">
        <f>([1]!RupperCRIT(AN$103,AN$103,$AX$93,$AX$94))+1</f>
        <v>84</v>
      </c>
      <c r="AO105" s="4">
        <f>([1]!RupperCRIT(AO$103,AO$103,$AX$93,$AX$94))+1</f>
        <v>85</v>
      </c>
      <c r="AP105" s="4">
        <f>([1]!RupperCRIT(AP$103,AP$103,$AX$93,$AX$94))+1</f>
        <v>86</v>
      </c>
      <c r="AQ105" s="4">
        <f>([1]!RupperCRIT(AQ$103,AQ$103,$AX$93,$AX$94))+1</f>
        <v>87</v>
      </c>
      <c r="AR105" s="4">
        <f>([1]!RupperCRIT(AR$103,AR$103,$AX$93,$AX$94))+1</f>
        <v>88</v>
      </c>
      <c r="AS105" s="4">
        <f>([1]!RupperCRIT(AS$103,AS$103,$AX$93,$AX$94))+1</f>
        <v>89</v>
      </c>
      <c r="AT105" s="4">
        <f>([1]!RupperCRIT(AT$103,AT$103,$AX$93,$AX$94))+1</f>
        <v>90</v>
      </c>
      <c r="AU105" s="4">
        <f>([1]!RupperCRIT(AU$103,AU$103,$AX$93,$AX$94))+1</f>
        <v>92</v>
      </c>
      <c r="AV105" s="4">
        <f>([1]!RupperCRIT(AV$103,AV$103,$AX$93,$AX$94))+1</f>
        <v>93</v>
      </c>
      <c r="AW105" s="4">
        <f>([1]!RupperCRIT(AW$103,AW$103,$AX$93,$AX$94))+1</f>
        <v>94</v>
      </c>
      <c r="AX105" s="4">
        <f>([1]!RupperCRIT(AX$103,AX$103,$AX$93,$AX$94))+1</f>
        <v>95</v>
      </c>
      <c r="AY105" s="4">
        <f>([1]!RupperCRIT(AY$103,AY$103,$AX$93,$AX$94))+1</f>
        <v>96</v>
      </c>
      <c r="AZ105" s="4">
        <f>([1]!RupperCRIT(AZ$103,AZ$103,$AX$93,$AX$94))+1</f>
        <v>97</v>
      </c>
      <c r="BA105" s="4">
        <f>([1]!RupperCRIT(BA$103,BA$103,$AX$93,$AX$94))+1</f>
        <v>98</v>
      </c>
    </row>
    <row r="106" spans="3:53" ht="6" customHeight="1" x14ac:dyDescent="0.25"/>
    <row r="107" spans="3:53" x14ac:dyDescent="0.25">
      <c r="E107" t="s">
        <v>7</v>
      </c>
      <c r="G107" s="3">
        <v>81</v>
      </c>
      <c r="H107" s="3">
        <v>82</v>
      </c>
      <c r="I107" s="3">
        <v>83</v>
      </c>
      <c r="J107" s="3">
        <v>84</v>
      </c>
      <c r="K107" s="3">
        <v>85</v>
      </c>
      <c r="L107" s="3">
        <v>86</v>
      </c>
      <c r="M107" s="3">
        <v>87</v>
      </c>
      <c r="N107" s="3">
        <v>88</v>
      </c>
      <c r="O107" s="3">
        <v>89</v>
      </c>
      <c r="P107" s="3">
        <v>90</v>
      </c>
      <c r="Q107" s="3">
        <v>91</v>
      </c>
      <c r="R107" s="3">
        <v>92</v>
      </c>
      <c r="S107" s="3">
        <v>93</v>
      </c>
      <c r="T107" s="3">
        <v>94</v>
      </c>
      <c r="U107" s="3">
        <v>95</v>
      </c>
      <c r="V107" s="3">
        <v>96</v>
      </c>
      <c r="W107" s="3">
        <v>97</v>
      </c>
      <c r="X107" s="3">
        <v>98</v>
      </c>
      <c r="Y107" s="3">
        <v>99</v>
      </c>
      <c r="Z107" s="15">
        <v>100</v>
      </c>
      <c r="AA107" s="4"/>
      <c r="AF107" t="s">
        <v>7</v>
      </c>
      <c r="AH107" s="3">
        <v>81</v>
      </c>
      <c r="AI107" s="3">
        <v>82</v>
      </c>
      <c r="AJ107" s="3">
        <v>83</v>
      </c>
      <c r="AK107" s="3">
        <v>84</v>
      </c>
      <c r="AL107" s="3">
        <v>85</v>
      </c>
      <c r="AM107" s="3">
        <v>86</v>
      </c>
      <c r="AN107" s="3">
        <v>87</v>
      </c>
      <c r="AO107" s="3">
        <v>88</v>
      </c>
      <c r="AP107" s="3">
        <v>89</v>
      </c>
      <c r="AQ107" s="3">
        <v>90</v>
      </c>
      <c r="AR107" s="3">
        <v>91</v>
      </c>
      <c r="AS107" s="3">
        <v>92</v>
      </c>
      <c r="AT107" s="3">
        <v>93</v>
      </c>
      <c r="AU107" s="3">
        <v>94</v>
      </c>
      <c r="AV107" s="3">
        <v>95</v>
      </c>
      <c r="AW107" s="3">
        <v>96</v>
      </c>
      <c r="AX107" s="3">
        <v>97</v>
      </c>
      <c r="AY107" s="3">
        <v>98</v>
      </c>
      <c r="AZ107" s="3">
        <v>99</v>
      </c>
      <c r="BA107" s="15">
        <v>100</v>
      </c>
    </row>
    <row r="108" spans="3:53" x14ac:dyDescent="0.25">
      <c r="C108" s="43"/>
      <c r="D108" s="43"/>
      <c r="E108" s="43" t="s">
        <v>29</v>
      </c>
      <c r="F108" s="43"/>
      <c r="G108" s="4">
        <f>([1]!RLowerCRIT(G$107,G$107,$W$93,$W$94))-1</f>
        <v>66</v>
      </c>
      <c r="H108" s="4">
        <f>([1]!RLowerCRIT(H$107,H$107,$W$93,$W$94))-1</f>
        <v>67</v>
      </c>
      <c r="I108" s="4">
        <f>([1]!RLowerCRIT(I$107,I$107,$W$93,$W$94))-1</f>
        <v>68</v>
      </c>
      <c r="J108" s="4">
        <f>([1]!RLowerCRIT(J$107,J$107,$W$93,$W$94))-1</f>
        <v>69</v>
      </c>
      <c r="K108" s="4">
        <f>([1]!RLowerCRIT(K$107,K$107,$W$93,$W$94))-1</f>
        <v>70</v>
      </c>
      <c r="L108" s="4">
        <f>([1]!RLowerCRIT(L$107,L$107,$W$93,$W$94))-1</f>
        <v>71</v>
      </c>
      <c r="M108" s="4">
        <f>([1]!RLowerCRIT(M$107,M$107,$W$93,$W$94))-1</f>
        <v>72</v>
      </c>
      <c r="N108" s="4">
        <f>([1]!RLowerCRIT(N$107,N$107,$W$93,$W$94))-1</f>
        <v>73</v>
      </c>
      <c r="O108" s="4">
        <f>([1]!RLowerCRIT(O$107,O$107,$W$93,$W$94))-1</f>
        <v>74</v>
      </c>
      <c r="P108" s="4">
        <f>([1]!RLowerCRIT(P$107,P$107,$W$93,$W$94))-1</f>
        <v>74</v>
      </c>
      <c r="Q108" s="4">
        <f>([1]!RLowerCRIT(Q$107,Q$107,$W$93,$W$94))-1</f>
        <v>75</v>
      </c>
      <c r="R108" s="4">
        <f>([1]!RLowerCRIT(R$107,R$107,$W$93,$W$94))-1</f>
        <v>76</v>
      </c>
      <c r="S108" s="4">
        <f>([1]!RLowerCRIT(S$107,S$107,$W$93,$W$94))-1</f>
        <v>77</v>
      </c>
      <c r="T108" s="4">
        <f>([1]!RLowerCRIT(T$107,T$107,$W$93,$W$94))-1</f>
        <v>78</v>
      </c>
      <c r="U108" s="4">
        <f>([1]!RLowerCRIT(U$107,U$107,$W$93,$W$94))-1</f>
        <v>79</v>
      </c>
      <c r="V108" s="4">
        <f>([1]!RLowerCRIT(V$107,V$107,$W$93,$W$94))-1</f>
        <v>80</v>
      </c>
      <c r="W108" s="4">
        <f>([1]!RLowerCRIT(W$107,W$107,$W$93,$W$94))-1</f>
        <v>81</v>
      </c>
      <c r="X108" s="4">
        <f>([1]!RLowerCRIT(X$107,X$107,$W$93,$W$94))-1</f>
        <v>82</v>
      </c>
      <c r="Y108" s="4">
        <f>([1]!RLowerCRIT(Y$107,Y$107,$W$93,$W$94))-1</f>
        <v>83</v>
      </c>
      <c r="Z108" s="4">
        <f>([1]!RLowerCRIT(Z$107,Z$107,$W$93,$W$94))-1</f>
        <v>84</v>
      </c>
      <c r="AA108" s="4"/>
      <c r="AD108" s="43"/>
      <c r="AE108" s="43"/>
      <c r="AF108" s="43" t="s">
        <v>29</v>
      </c>
      <c r="AG108" s="43"/>
      <c r="AH108" s="4">
        <f>([1]!RLowerCRIT(AH$107,AH$107,$AX$93,$AX$94))-1</f>
        <v>65</v>
      </c>
      <c r="AI108" s="4">
        <f>([1]!RLowerCRIT(AI$107,AI$107,$AX$93,$AX$94))-1</f>
        <v>66</v>
      </c>
      <c r="AJ108" s="4">
        <f>([1]!RLowerCRIT(AJ$107,AJ$107,$AX$93,$AX$94))-1</f>
        <v>67</v>
      </c>
      <c r="AK108" s="4">
        <f>([1]!RLowerCRIT(AK$107,AK$107,$AX$93,$AX$94))-1</f>
        <v>67</v>
      </c>
      <c r="AL108" s="4">
        <f>([1]!RLowerCRIT(AL$107,AL$107,$AX$93,$AX$94))-1</f>
        <v>68</v>
      </c>
      <c r="AM108" s="4">
        <f>([1]!RLowerCRIT(AM$107,AM$107,$AX$93,$AX$94))-1</f>
        <v>69</v>
      </c>
      <c r="AN108" s="4">
        <f>([1]!RLowerCRIT(AN$107,AN$107,$AX$93,$AX$94))-1</f>
        <v>70</v>
      </c>
      <c r="AO108" s="4">
        <f>([1]!RLowerCRIT(AO$107,AO$107,$AX$93,$AX$94))-1</f>
        <v>71</v>
      </c>
      <c r="AP108" s="4">
        <f>([1]!RLowerCRIT(AP$107,AP$107,$AX$93,$AX$94))-1</f>
        <v>72</v>
      </c>
      <c r="AQ108" s="4">
        <f>([1]!RLowerCRIT(AQ$107,AQ$107,$AX$93,$AX$94))-1</f>
        <v>73</v>
      </c>
      <c r="AR108" s="4">
        <f>([1]!RLowerCRIT(AR$107,AR$107,$AX$93,$AX$94))-1</f>
        <v>74</v>
      </c>
      <c r="AS108" s="4">
        <f>([1]!RLowerCRIT(AS$107,AS$107,$AX$93,$AX$94))-1</f>
        <v>75</v>
      </c>
      <c r="AT108" s="4">
        <f>([1]!RLowerCRIT(AT$107,AT$107,$AX$93,$AX$94))-1</f>
        <v>76</v>
      </c>
      <c r="AU108" s="4">
        <f>([1]!RLowerCRIT(AU$107,AU$107,$AX$93,$AX$94))-1</f>
        <v>76</v>
      </c>
      <c r="AV108" s="4">
        <f>([1]!RLowerCRIT(AV$107,AV$107,$AX$93,$AX$94))-1</f>
        <v>77</v>
      </c>
      <c r="AW108" s="4">
        <f>([1]!RLowerCRIT(AW$107,AW$107,$AX$93,$AX$94))-1</f>
        <v>78</v>
      </c>
      <c r="AX108" s="4">
        <f>([1]!RLowerCRIT(AX$107,AX$107,$AX$93,$AX$94))-1</f>
        <v>79</v>
      </c>
      <c r="AY108" s="4">
        <f>([1]!RLowerCRIT(AY$107,AY$107,$AX$93,$AX$94))-1</f>
        <v>80</v>
      </c>
      <c r="AZ108" s="4">
        <f>([1]!RLowerCRIT(AZ$107,AZ$107,$AX$93,$AX$94))-1</f>
        <v>81</v>
      </c>
      <c r="BA108" s="4">
        <f>([1]!RLowerCRIT(BA$107,BA$107,$AX$93,$AX$94))-1</f>
        <v>82</v>
      </c>
    </row>
    <row r="109" spans="3:53" x14ac:dyDescent="0.25">
      <c r="C109" s="43"/>
      <c r="D109" s="43"/>
      <c r="E109" s="43" t="s">
        <v>30</v>
      </c>
      <c r="F109" s="43"/>
      <c r="G109" s="4">
        <f>([1]!RupperCRIT(G$107,G$107,$W$93,$W$94))+1</f>
        <v>98</v>
      </c>
      <c r="H109" s="4">
        <f>([1]!RupperCRIT(H$107,H$107,$W$93,$W$94))+1</f>
        <v>99</v>
      </c>
      <c r="I109" s="14">
        <f>([1]!RupperCRIT(I$107,I$107,$W$93,$W$94))+1</f>
        <v>100</v>
      </c>
      <c r="J109" s="14">
        <f>([1]!RupperCRIT(J$107,J$107,$W$93,$W$94))+1</f>
        <v>101</v>
      </c>
      <c r="K109" s="14">
        <f>([1]!RupperCRIT(K$107,K$107,$W$93,$W$94))+1</f>
        <v>102</v>
      </c>
      <c r="L109" s="14">
        <f>([1]!RupperCRIT(L$107,L$107,$W$93,$W$94))+1</f>
        <v>103</v>
      </c>
      <c r="M109" s="14">
        <f>([1]!RupperCRIT(M$107,M$107,$W$93,$W$94))+1</f>
        <v>104</v>
      </c>
      <c r="N109" s="14">
        <f>([1]!RupperCRIT(N$107,N$107,$W$93,$W$94))+1</f>
        <v>105</v>
      </c>
      <c r="O109" s="14">
        <f>([1]!RupperCRIT(O$107,O$107,$W$93,$W$94))+1</f>
        <v>106</v>
      </c>
      <c r="P109" s="14">
        <f>([1]!RupperCRIT(P$107,P$107,$W$93,$W$94))+1</f>
        <v>108</v>
      </c>
      <c r="Q109" s="14">
        <f>([1]!RupperCRIT(Q$107,Q$107,$W$93,$W$94))+1</f>
        <v>109</v>
      </c>
      <c r="R109" s="14">
        <f>([1]!RupperCRIT(R$107,R$107,$W$93,$W$94))+1</f>
        <v>110</v>
      </c>
      <c r="S109" s="14">
        <f>([1]!RupperCRIT(S$107,S$107,$W$93,$W$94))+1</f>
        <v>111</v>
      </c>
      <c r="T109" s="14">
        <f>([1]!RupperCRIT(T$107,T$107,$W$93,$W$94))+1</f>
        <v>112</v>
      </c>
      <c r="U109" s="14">
        <f>([1]!RupperCRIT(U$107,U$107,$W$93,$W$94))+1</f>
        <v>113</v>
      </c>
      <c r="V109" s="14">
        <f>([1]!RupperCRIT(V$107,V$107,$W$93,$W$94))+1</f>
        <v>114</v>
      </c>
      <c r="W109" s="14">
        <f>([1]!RupperCRIT(W$107,W$107,$W$93,$W$94))+1</f>
        <v>115</v>
      </c>
      <c r="X109" s="14">
        <f>([1]!RupperCRIT(X$107,X$107,$W$93,$W$94))+1</f>
        <v>116</v>
      </c>
      <c r="Y109" s="14">
        <f>([1]!RupperCRIT(Y$107,Y$107,$W$93,$W$94))+1</f>
        <v>117</v>
      </c>
      <c r="Z109" s="14">
        <f>([1]!RupperCRIT(Z$107,Z$107,$W$93,$W$94))+1</f>
        <v>118</v>
      </c>
      <c r="AA109" s="4"/>
      <c r="AD109" s="43"/>
      <c r="AE109" s="43"/>
      <c r="AF109" s="43" t="s">
        <v>30</v>
      </c>
      <c r="AG109" s="43"/>
      <c r="AH109" s="4">
        <f>([1]!RupperCRIT(AH$107,AH$107,$AX$93,$AX$94))+1</f>
        <v>99</v>
      </c>
      <c r="AI109" s="14">
        <f>([1]!RupperCRIT(AI$107,AI$107,$AX$93,$AX$94))+1</f>
        <v>100</v>
      </c>
      <c r="AJ109" s="14">
        <f>([1]!RupperCRIT(AJ$107,AJ$107,$AX$93,$AX$94))+1</f>
        <v>101</v>
      </c>
      <c r="AK109" s="14">
        <f>([1]!RupperCRIT(AK$107,AK$107,$AX$93,$AX$94))+1</f>
        <v>103</v>
      </c>
      <c r="AL109" s="14">
        <f>([1]!RupperCRIT(AL$107,AL$107,$AX$93,$AX$94))+1</f>
        <v>104</v>
      </c>
      <c r="AM109" s="14">
        <f>([1]!RupperCRIT(AM$107,AM$107,$AX$93,$AX$94))+1</f>
        <v>105</v>
      </c>
      <c r="AN109" s="14">
        <f>([1]!RupperCRIT(AN$107,AN$107,$AX$93,$AX$94))+1</f>
        <v>106</v>
      </c>
      <c r="AO109" s="14">
        <f>([1]!RupperCRIT(AO$107,AO$107,$AX$93,$AX$94))+1</f>
        <v>107</v>
      </c>
      <c r="AP109" s="14">
        <f>([1]!RupperCRIT(AP$107,AP$107,$AX$93,$AX$94))+1</f>
        <v>108</v>
      </c>
      <c r="AQ109" s="14">
        <f>([1]!RupperCRIT(AQ$107,AQ$107,$AX$93,$AX$94))+1</f>
        <v>109</v>
      </c>
      <c r="AR109" s="14">
        <f>([1]!RupperCRIT(AR$107,AR$107,$AX$93,$AX$94))+1</f>
        <v>110</v>
      </c>
      <c r="AS109" s="14">
        <f>([1]!RupperCRIT(AS$107,AS$107,$AX$93,$AX$94))+1</f>
        <v>111</v>
      </c>
      <c r="AT109" s="14">
        <f>([1]!RupperCRIT(AT$107,AT$107,$AX$93,$AX$94))+1</f>
        <v>112</v>
      </c>
      <c r="AU109" s="14">
        <f>([1]!RupperCRIT(AU$107,AU$107,$AX$93,$AX$94))+1</f>
        <v>114</v>
      </c>
      <c r="AV109" s="14">
        <f>([1]!RupperCRIT(AV$107,AV$107,$AX$93,$AX$94))+1</f>
        <v>115</v>
      </c>
      <c r="AW109" s="14">
        <f>([1]!RupperCRIT(AW$107,AW$107,$AX$93,$AX$94))+1</f>
        <v>116</v>
      </c>
      <c r="AX109" s="14">
        <f>([1]!RupperCRIT(AX$107,AX$107,$AX$93,$AX$94))+1</f>
        <v>117</v>
      </c>
      <c r="AY109" s="14">
        <f>([1]!RupperCRIT(AY$107,AY$107,$AX$93,$AX$94))+1</f>
        <v>118</v>
      </c>
      <c r="AZ109" s="14">
        <f>([1]!RupperCRIT(AZ$107,AZ$107,$AX$93,$AX$94))+1</f>
        <v>119</v>
      </c>
      <c r="BA109" s="14">
        <f>([1]!RupperCRIT(BA$107,BA$107,$AX$93,$AX$94))+1</f>
        <v>120</v>
      </c>
    </row>
  </sheetData>
  <mergeCells count="105">
    <mergeCell ref="AD96:AE96"/>
    <mergeCell ref="AF108:AG108"/>
    <mergeCell ref="AF109:AG109"/>
    <mergeCell ref="AX94:AY94"/>
    <mergeCell ref="E108:F108"/>
    <mergeCell ref="E109:F109"/>
    <mergeCell ref="T94:V94"/>
    <mergeCell ref="W94:X94"/>
    <mergeCell ref="AF96:AG96"/>
    <mergeCell ref="AF97:AG97"/>
    <mergeCell ref="AF100:AG100"/>
    <mergeCell ref="AF101:AG101"/>
    <mergeCell ref="AF104:AG104"/>
    <mergeCell ref="AF105:AG105"/>
    <mergeCell ref="E96:F96"/>
    <mergeCell ref="E97:F97"/>
    <mergeCell ref="E100:F100"/>
    <mergeCell ref="E101:F101"/>
    <mergeCell ref="E104:F104"/>
    <mergeCell ref="E105:F105"/>
    <mergeCell ref="AD108:AE108"/>
    <mergeCell ref="AD109:AE109"/>
    <mergeCell ref="AD97:AE97"/>
    <mergeCell ref="AD100:AE100"/>
    <mergeCell ref="AD101:AE101"/>
    <mergeCell ref="C109:D109"/>
    <mergeCell ref="AX73:AY73"/>
    <mergeCell ref="AD76:AE76"/>
    <mergeCell ref="AD77:AE77"/>
    <mergeCell ref="AD80:AE80"/>
    <mergeCell ref="AD81:AE81"/>
    <mergeCell ref="C96:D96"/>
    <mergeCell ref="C97:D97"/>
    <mergeCell ref="C100:D100"/>
    <mergeCell ref="C101:D101"/>
    <mergeCell ref="C104:D104"/>
    <mergeCell ref="C105:D105"/>
    <mergeCell ref="AD104:AE104"/>
    <mergeCell ref="AD105:AE105"/>
    <mergeCell ref="AD88:AE88"/>
    <mergeCell ref="AD89:AE89"/>
    <mergeCell ref="AF93:AR93"/>
    <mergeCell ref="AX93:AY93"/>
    <mergeCell ref="AF88:AG88"/>
    <mergeCell ref="AF89:AG89"/>
    <mergeCell ref="C108:D108"/>
    <mergeCell ref="W73:X73"/>
    <mergeCell ref="W74:X74"/>
    <mergeCell ref="T73:V73"/>
    <mergeCell ref="AF76:AG76"/>
    <mergeCell ref="D64:Y64"/>
    <mergeCell ref="AE64:AZ64"/>
    <mergeCell ref="E76:F76"/>
    <mergeCell ref="E77:F77"/>
    <mergeCell ref="E80:F80"/>
    <mergeCell ref="AU73:AW73"/>
    <mergeCell ref="AX74:AY74"/>
    <mergeCell ref="AF77:AG77"/>
    <mergeCell ref="AF80:AG80"/>
    <mergeCell ref="AF81:AG81"/>
    <mergeCell ref="E93:Q93"/>
    <mergeCell ref="W93:X93"/>
    <mergeCell ref="AD84:AE84"/>
    <mergeCell ref="AD85:AE85"/>
    <mergeCell ref="E84:F84"/>
    <mergeCell ref="E85:F85"/>
    <mergeCell ref="E88:F88"/>
    <mergeCell ref="E89:F89"/>
    <mergeCell ref="E81:F81"/>
    <mergeCell ref="AF84:AG84"/>
    <mergeCell ref="AF85:AG85"/>
    <mergeCell ref="B8:B29"/>
    <mergeCell ref="D4:Y4"/>
    <mergeCell ref="AA6:AA27"/>
    <mergeCell ref="BB39:BB60"/>
    <mergeCell ref="B41:B62"/>
    <mergeCell ref="AC41:AC62"/>
    <mergeCell ref="C35:E35"/>
    <mergeCell ref="F35:H35"/>
    <mergeCell ref="J35:Y35"/>
    <mergeCell ref="AD35:AF35"/>
    <mergeCell ref="AG35:AI35"/>
    <mergeCell ref="C36:D36"/>
    <mergeCell ref="F36:H36"/>
    <mergeCell ref="AD36:AE36"/>
    <mergeCell ref="AG36:AI36"/>
    <mergeCell ref="AK35:AZ35"/>
    <mergeCell ref="D31:Y31"/>
    <mergeCell ref="AE31:AZ31"/>
    <mergeCell ref="D37:Y37"/>
    <mergeCell ref="AE37:AZ37"/>
    <mergeCell ref="AA39:AA60"/>
    <mergeCell ref="C3:D3"/>
    <mergeCell ref="F2:H2"/>
    <mergeCell ref="F3:H3"/>
    <mergeCell ref="AG2:AI2"/>
    <mergeCell ref="AD3:AE3"/>
    <mergeCell ref="AG3:AI3"/>
    <mergeCell ref="AE4:AZ4"/>
    <mergeCell ref="BB6:BB27"/>
    <mergeCell ref="AC8:AC29"/>
    <mergeCell ref="AK2:AZ2"/>
    <mergeCell ref="AD2:AF2"/>
    <mergeCell ref="J2:Y2"/>
    <mergeCell ref="C2:E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105"/>
  <sheetViews>
    <sheetView topLeftCell="G1" workbookViewId="0">
      <selection activeCell="R34" sqref="R34"/>
    </sheetView>
  </sheetViews>
  <sheetFormatPr defaultRowHeight="15" x14ac:dyDescent="0.25"/>
  <cols>
    <col min="12" max="12" width="1.28515625" customWidth="1"/>
  </cols>
  <sheetData>
    <row r="1" spans="2:26" x14ac:dyDescent="0.25">
      <c r="H1" t="s">
        <v>110</v>
      </c>
      <c r="S1" t="s">
        <v>110</v>
      </c>
    </row>
    <row r="4" spans="2:26" x14ac:dyDescent="0.25">
      <c r="H4" s="40"/>
      <c r="I4" s="43" t="s">
        <v>109</v>
      </c>
      <c r="J4" s="43"/>
      <c r="K4" s="43"/>
      <c r="M4" s="40"/>
      <c r="N4" s="43" t="s">
        <v>109</v>
      </c>
      <c r="O4" s="43"/>
      <c r="P4" s="43"/>
      <c r="S4" s="41"/>
      <c r="T4" s="43" t="s">
        <v>111</v>
      </c>
      <c r="U4" s="43"/>
      <c r="V4" s="43"/>
      <c r="X4" s="43" t="s">
        <v>111</v>
      </c>
      <c r="Y4" s="43"/>
      <c r="Z4" s="43"/>
    </row>
    <row r="5" spans="2:26" x14ac:dyDescent="0.25">
      <c r="B5" t="s">
        <v>108</v>
      </c>
      <c r="C5">
        <v>0.05</v>
      </c>
      <c r="D5">
        <v>0.01</v>
      </c>
      <c r="E5">
        <v>1E-3</v>
      </c>
      <c r="H5" s="40" t="s">
        <v>108</v>
      </c>
      <c r="I5" s="34">
        <v>0.05</v>
      </c>
      <c r="J5" s="34">
        <v>0.01</v>
      </c>
      <c r="K5" s="34">
        <v>1E-3</v>
      </c>
      <c r="M5" s="40" t="s">
        <v>108</v>
      </c>
      <c r="N5" s="34">
        <v>0.05</v>
      </c>
      <c r="O5" s="34">
        <v>0.01</v>
      </c>
      <c r="P5" s="34">
        <v>1E-3</v>
      </c>
      <c r="S5" s="41" t="s">
        <v>108</v>
      </c>
      <c r="T5" s="34">
        <v>0.05</v>
      </c>
      <c r="U5" s="34">
        <v>0.01</v>
      </c>
      <c r="V5" s="34">
        <v>1E-3</v>
      </c>
      <c r="W5" s="41" t="s">
        <v>108</v>
      </c>
      <c r="X5" s="34">
        <v>0.05</v>
      </c>
      <c r="Y5" s="34">
        <v>0.01</v>
      </c>
      <c r="Z5" s="34">
        <v>1E-3</v>
      </c>
    </row>
    <row r="6" spans="2:26" x14ac:dyDescent="0.25">
      <c r="B6">
        <v>1</v>
      </c>
      <c r="C6" s="28">
        <f>_xlfn.CHISQ.INV.RT(C$5,$B6)</f>
        <v>3.8414588206941236</v>
      </c>
      <c r="D6" s="28">
        <f>_xlfn.CHISQ.INV.RT(D$5,$B6)</f>
        <v>6.6348966010212118</v>
      </c>
      <c r="E6" s="28">
        <f>_xlfn.CHISQ.INV.RT(E$5,$B6)</f>
        <v>10.827566170662733</v>
      </c>
      <c r="H6" s="40">
        <v>1</v>
      </c>
      <c r="I6" s="35">
        <v>3.8414588206941236</v>
      </c>
      <c r="J6" s="35">
        <v>6.6348966010212118</v>
      </c>
      <c r="K6" s="35">
        <v>10.827566170662733</v>
      </c>
      <c r="M6" s="40">
        <v>51</v>
      </c>
      <c r="N6" s="35">
        <v>68.669293912285795</v>
      </c>
      <c r="O6" s="35">
        <v>77.385962016137256</v>
      </c>
      <c r="P6" s="35">
        <v>87.967980475628636</v>
      </c>
      <c r="S6" s="41">
        <v>1</v>
      </c>
      <c r="T6" s="35">
        <v>3.8414588206941236</v>
      </c>
      <c r="U6" s="35">
        <v>6.6348966010212118</v>
      </c>
      <c r="V6" s="35">
        <v>10.827566170662733</v>
      </c>
      <c r="W6" s="41">
        <v>26</v>
      </c>
      <c r="X6" s="35">
        <v>38.885138659830041</v>
      </c>
      <c r="Y6" s="35">
        <v>45.641682666283153</v>
      </c>
      <c r="Z6" s="35">
        <v>54.051962388576641</v>
      </c>
    </row>
    <row r="7" spans="2:26" x14ac:dyDescent="0.25">
      <c r="B7">
        <v>2</v>
      </c>
      <c r="C7" s="28">
        <f t="shared" ref="C7:E22" si="0">_xlfn.CHISQ.INV.RT(C$5,$B7)</f>
        <v>5.9914645471079817</v>
      </c>
      <c r="D7" s="28">
        <f t="shared" si="0"/>
        <v>9.2103403719761818</v>
      </c>
      <c r="E7" s="28">
        <f t="shared" si="0"/>
        <v>13.815510557964274</v>
      </c>
      <c r="H7" s="40">
        <v>2</v>
      </c>
      <c r="I7" s="35">
        <v>5.9914645471079817</v>
      </c>
      <c r="J7" s="35">
        <v>9.2103403719761818</v>
      </c>
      <c r="K7" s="35">
        <v>13.815510557964274</v>
      </c>
      <c r="M7" s="40">
        <v>52</v>
      </c>
      <c r="N7" s="35">
        <v>69.83216033984813</v>
      </c>
      <c r="O7" s="35">
        <v>78.615755715002479</v>
      </c>
      <c r="P7" s="35">
        <v>89.272150834304469</v>
      </c>
      <c r="S7" s="41">
        <v>2</v>
      </c>
      <c r="T7" s="35">
        <v>5.9914645471079817</v>
      </c>
      <c r="U7" s="35">
        <v>9.2103403719761818</v>
      </c>
      <c r="V7" s="35">
        <v>13.815510557964274</v>
      </c>
      <c r="W7" s="41">
        <v>27</v>
      </c>
      <c r="X7" s="35">
        <v>40.113272069413625</v>
      </c>
      <c r="Y7" s="35">
        <v>46.962942124751443</v>
      </c>
      <c r="Z7" s="35">
        <v>55.476020205745201</v>
      </c>
    </row>
    <row r="8" spans="2:26" x14ac:dyDescent="0.25">
      <c r="B8">
        <v>3</v>
      </c>
      <c r="C8" s="28">
        <f t="shared" si="0"/>
        <v>7.8147279032511792</v>
      </c>
      <c r="D8" s="28">
        <f t="shared" si="0"/>
        <v>11.344866730144371</v>
      </c>
      <c r="E8" s="28">
        <f t="shared" si="0"/>
        <v>16.266236196238129</v>
      </c>
      <c r="H8" s="40">
        <v>3</v>
      </c>
      <c r="I8" s="35">
        <v>7.8147279032511792</v>
      </c>
      <c r="J8" s="35">
        <v>11.344866730144371</v>
      </c>
      <c r="K8" s="35">
        <v>16.266236196238129</v>
      </c>
      <c r="M8" s="40">
        <v>53</v>
      </c>
      <c r="N8" s="35">
        <v>70.993452833782285</v>
      </c>
      <c r="O8" s="35">
        <v>79.843338122251481</v>
      </c>
      <c r="P8" s="35">
        <v>90.57341230529866</v>
      </c>
      <c r="S8" s="41">
        <v>3</v>
      </c>
      <c r="T8" s="35">
        <v>7.8147279032511792</v>
      </c>
      <c r="U8" s="35">
        <v>11.344866730144371</v>
      </c>
      <c r="V8" s="35">
        <v>16.266236196238129</v>
      </c>
      <c r="W8" s="41">
        <v>28</v>
      </c>
      <c r="X8" s="35">
        <v>41.337138151427396</v>
      </c>
      <c r="Y8" s="35">
        <v>48.27823577031549</v>
      </c>
      <c r="Z8" s="35">
        <v>56.892285393353603</v>
      </c>
    </row>
    <row r="9" spans="2:26" x14ac:dyDescent="0.25">
      <c r="B9">
        <v>4</v>
      </c>
      <c r="C9" s="28">
        <f t="shared" si="0"/>
        <v>9.4877290367811575</v>
      </c>
      <c r="D9" s="28">
        <f t="shared" si="0"/>
        <v>13.276704135987623</v>
      </c>
      <c r="E9" s="28">
        <f t="shared" si="0"/>
        <v>18.466826952903173</v>
      </c>
      <c r="H9" s="40">
        <v>4</v>
      </c>
      <c r="I9" s="35">
        <v>9.4877290367811575</v>
      </c>
      <c r="J9" s="35">
        <v>13.276704135987623</v>
      </c>
      <c r="K9" s="35">
        <v>18.466826952903173</v>
      </c>
      <c r="M9" s="40">
        <v>54</v>
      </c>
      <c r="N9" s="35">
        <v>72.153216167023103</v>
      </c>
      <c r="O9" s="35">
        <v>81.068771906297101</v>
      </c>
      <c r="P9" s="35">
        <v>91.871846881660076</v>
      </c>
      <c r="S9" s="41">
        <v>4</v>
      </c>
      <c r="T9" s="35">
        <v>9.4877290367811575</v>
      </c>
      <c r="U9" s="35">
        <v>13.276704135987623</v>
      </c>
      <c r="V9" s="35">
        <v>18.466826952903173</v>
      </c>
      <c r="W9" s="41">
        <v>29</v>
      </c>
      <c r="X9" s="35">
        <v>42.556967804292682</v>
      </c>
      <c r="Y9" s="35">
        <v>49.587884472898835</v>
      </c>
      <c r="Z9" s="35">
        <v>58.30117348979492</v>
      </c>
    </row>
    <row r="10" spans="2:26" x14ac:dyDescent="0.25">
      <c r="B10">
        <v>5</v>
      </c>
      <c r="C10" s="28">
        <f t="shared" si="0"/>
        <v>11.070497693516353</v>
      </c>
      <c r="D10" s="28">
        <f t="shared" si="0"/>
        <v>15.086272469388991</v>
      </c>
      <c r="E10" s="28">
        <f t="shared" si="0"/>
        <v>20.51500565243288</v>
      </c>
      <c r="H10" s="40">
        <v>5</v>
      </c>
      <c r="I10" s="35">
        <v>11.070497693516353</v>
      </c>
      <c r="J10" s="35">
        <v>15.086272469388991</v>
      </c>
      <c r="K10" s="35">
        <v>20.51500565243288</v>
      </c>
      <c r="M10" s="40">
        <v>55</v>
      </c>
      <c r="N10" s="35">
        <v>73.311493029083252</v>
      </c>
      <c r="O10" s="35">
        <v>82.292116829199671</v>
      </c>
      <c r="P10" s="35">
        <v>93.16753277222854</v>
      </c>
      <c r="S10" s="41">
        <v>5</v>
      </c>
      <c r="T10" s="35">
        <v>11.070497693516353</v>
      </c>
      <c r="U10" s="35">
        <v>15.086272469388991</v>
      </c>
      <c r="V10" s="35">
        <v>20.51500565243288</v>
      </c>
      <c r="W10" s="41">
        <v>30</v>
      </c>
      <c r="X10" s="35">
        <v>43.772971825742189</v>
      </c>
      <c r="Y10" s="35">
        <v>50.892181311517092</v>
      </c>
      <c r="Z10" s="35">
        <v>59.70306430442993</v>
      </c>
    </row>
    <row r="11" spans="2:26" x14ac:dyDescent="0.25">
      <c r="B11">
        <v>6</v>
      </c>
      <c r="C11" s="28">
        <f t="shared" si="0"/>
        <v>12.591587243743978</v>
      </c>
      <c r="D11" s="28">
        <f t="shared" si="0"/>
        <v>16.811893829770931</v>
      </c>
      <c r="E11" s="28">
        <f t="shared" si="0"/>
        <v>22.457744484825326</v>
      </c>
      <c r="H11" s="40">
        <v>6</v>
      </c>
      <c r="I11" s="35">
        <v>12.591587243743978</v>
      </c>
      <c r="J11" s="35">
        <v>16.811893829770931</v>
      </c>
      <c r="K11" s="35">
        <v>22.457744484825326</v>
      </c>
      <c r="M11" s="40">
        <v>56</v>
      </c>
      <c r="N11" s="35">
        <v>74.468324159309361</v>
      </c>
      <c r="O11" s="35">
        <v>83.513429931989407</v>
      </c>
      <c r="P11" s="35">
        <v>94.460544641878059</v>
      </c>
      <c r="S11" s="41">
        <v>6</v>
      </c>
      <c r="T11" s="35">
        <v>12.591587243743978</v>
      </c>
      <c r="U11" s="35">
        <v>16.811893829770931</v>
      </c>
      <c r="V11" s="35">
        <v>22.457744484825326</v>
      </c>
      <c r="W11" s="41">
        <v>31</v>
      </c>
      <c r="X11" s="35">
        <v>44.985343280365143</v>
      </c>
      <c r="Y11" s="35">
        <v>52.191394833191929</v>
      </c>
      <c r="Z11" s="35">
        <v>61.098306081058112</v>
      </c>
    </row>
    <row r="12" spans="2:26" x14ac:dyDescent="0.25">
      <c r="B12">
        <v>7</v>
      </c>
      <c r="C12" s="28">
        <f t="shared" si="0"/>
        <v>14.067140449340167</v>
      </c>
      <c r="D12" s="28">
        <f t="shared" si="0"/>
        <v>18.475306906582361</v>
      </c>
      <c r="E12" s="28">
        <f t="shared" si="0"/>
        <v>24.321886347856857</v>
      </c>
      <c r="H12" s="40">
        <v>7</v>
      </c>
      <c r="I12" s="35">
        <v>14.067140449340167</v>
      </c>
      <c r="J12" s="35">
        <v>18.475306906582361</v>
      </c>
      <c r="K12" s="35">
        <v>24.321886347856857</v>
      </c>
      <c r="M12" s="40">
        <v>57</v>
      </c>
      <c r="N12" s="35">
        <v>75.623748469376068</v>
      </c>
      <c r="O12" s="35">
        <v>84.732765705063827</v>
      </c>
      <c r="P12" s="35">
        <v>95.750953832489458</v>
      </c>
      <c r="S12" s="41">
        <v>7</v>
      </c>
      <c r="T12" s="35">
        <v>14.067140449340167</v>
      </c>
      <c r="U12" s="35">
        <v>18.475306906582361</v>
      </c>
      <c r="V12" s="35">
        <v>24.321886347856857</v>
      </c>
      <c r="W12" s="41">
        <v>32</v>
      </c>
      <c r="X12" s="35">
        <v>46.194259520278472</v>
      </c>
      <c r="Y12" s="35">
        <v>53.485771836235365</v>
      </c>
      <c r="Z12" s="35">
        <v>62.487219057088502</v>
      </c>
    </row>
    <row r="13" spans="2:26" x14ac:dyDescent="0.25">
      <c r="B13">
        <v>8</v>
      </c>
      <c r="C13" s="28">
        <f t="shared" si="0"/>
        <v>15.507313055865453</v>
      </c>
      <c r="D13" s="28">
        <f t="shared" si="0"/>
        <v>20.090235029663233</v>
      </c>
      <c r="E13" s="28">
        <f t="shared" si="0"/>
        <v>26.124481558376143</v>
      </c>
      <c r="H13" s="40">
        <v>8</v>
      </c>
      <c r="I13" s="35">
        <v>15.507313055865453</v>
      </c>
      <c r="J13" s="35">
        <v>20.090235029663233</v>
      </c>
      <c r="K13" s="35">
        <v>26.124481558376143</v>
      </c>
      <c r="M13" s="40">
        <v>58</v>
      </c>
      <c r="N13" s="35">
        <v>76.777803156061495</v>
      </c>
      <c r="O13" s="35">
        <v>85.950176245103478</v>
      </c>
      <c r="P13" s="35">
        <v>97.038828566508798</v>
      </c>
      <c r="S13" s="41">
        <v>8</v>
      </c>
      <c r="T13" s="35">
        <v>15.507313055865453</v>
      </c>
      <c r="U13" s="35">
        <v>20.090235029663233</v>
      </c>
      <c r="V13" s="35">
        <v>26.124481558376143</v>
      </c>
      <c r="W13" s="41">
        <v>33</v>
      </c>
      <c r="X13" s="35">
        <v>47.399883919080914</v>
      </c>
      <c r="Y13" s="35">
        <v>54.775539760110341</v>
      </c>
      <c r="Z13" s="35">
        <v>63.870098522344954</v>
      </c>
    </row>
    <row r="14" spans="2:26" x14ac:dyDescent="0.25">
      <c r="B14">
        <v>9</v>
      </c>
      <c r="C14" s="28">
        <f t="shared" si="0"/>
        <v>16.918977604620451</v>
      </c>
      <c r="D14" s="28">
        <f t="shared" si="0"/>
        <v>21.665994333461931</v>
      </c>
      <c r="E14" s="28">
        <f t="shared" si="0"/>
        <v>27.877164871256575</v>
      </c>
      <c r="H14" s="40">
        <v>9</v>
      </c>
      <c r="I14" s="35">
        <v>16.918977604620451</v>
      </c>
      <c r="J14" s="35">
        <v>21.665994333461931</v>
      </c>
      <c r="K14" s="35">
        <v>27.877164871256575</v>
      </c>
      <c r="M14" s="40">
        <v>59</v>
      </c>
      <c r="N14" s="35">
        <v>77.930523805230422</v>
      </c>
      <c r="O14" s="35">
        <v>87.165711399787568</v>
      </c>
      <c r="P14" s="35">
        <v>98.324234134741616</v>
      </c>
      <c r="S14" s="41">
        <v>9</v>
      </c>
      <c r="T14" s="35">
        <v>16.918977604620451</v>
      </c>
      <c r="U14" s="35">
        <v>21.665994333461931</v>
      </c>
      <c r="V14" s="35">
        <v>27.877164871256575</v>
      </c>
      <c r="W14" s="41">
        <v>34</v>
      </c>
      <c r="X14" s="35">
        <v>48.602367367294192</v>
      </c>
      <c r="Y14" s="35">
        <v>56.060908747789078</v>
      </c>
      <c r="Z14" s="35">
        <v>65.247217460942437</v>
      </c>
    </row>
    <row r="15" spans="2:26" x14ac:dyDescent="0.25">
      <c r="B15">
        <v>10</v>
      </c>
      <c r="C15" s="28">
        <f t="shared" si="0"/>
        <v>18.307038053275146</v>
      </c>
      <c r="D15" s="28">
        <f t="shared" si="0"/>
        <v>23.209251158954359</v>
      </c>
      <c r="E15" s="28">
        <f t="shared" si="0"/>
        <v>29.588298445074418</v>
      </c>
      <c r="H15" s="40">
        <v>10</v>
      </c>
      <c r="I15" s="35">
        <v>18.307038053275146</v>
      </c>
      <c r="J15" s="35">
        <v>23.209251158954359</v>
      </c>
      <c r="K15" s="35">
        <v>29.588298445074418</v>
      </c>
      <c r="M15" s="40">
        <v>60</v>
      </c>
      <c r="N15" s="35">
        <v>79.081944487848716</v>
      </c>
      <c r="O15" s="35">
        <v>88.379418901449327</v>
      </c>
      <c r="P15" s="35">
        <v>99.607233069849386</v>
      </c>
      <c r="S15" s="41">
        <v>10</v>
      </c>
      <c r="T15" s="35">
        <v>18.307038053275146</v>
      </c>
      <c r="U15" s="35">
        <v>23.209251158954359</v>
      </c>
      <c r="V15" s="35">
        <v>29.588298445074418</v>
      </c>
      <c r="W15" s="41">
        <v>35</v>
      </c>
      <c r="X15" s="35">
        <v>49.801849568201867</v>
      </c>
      <c r="Y15" s="35">
        <v>57.342073433859248</v>
      </c>
      <c r="Z15" s="35">
        <v>66.618828843701081</v>
      </c>
    </row>
    <row r="16" spans="2:26" x14ac:dyDescent="0.25">
      <c r="B16">
        <v>11</v>
      </c>
      <c r="C16" s="28">
        <f t="shared" si="0"/>
        <v>19.675137572682498</v>
      </c>
      <c r="D16" s="28">
        <f t="shared" si="0"/>
        <v>24.724970311318284</v>
      </c>
      <c r="E16" s="28">
        <f t="shared" si="0"/>
        <v>31.264133620239996</v>
      </c>
      <c r="H16" s="40">
        <v>11</v>
      </c>
      <c r="I16" s="35">
        <v>19.675137572682498</v>
      </c>
      <c r="J16" s="35">
        <v>24.724970311318284</v>
      </c>
      <c r="K16" s="35">
        <v>31.264133620239996</v>
      </c>
      <c r="M16" s="40">
        <v>61</v>
      </c>
      <c r="N16" s="35">
        <v>80.23209784876272</v>
      </c>
      <c r="O16" s="35">
        <v>89.59134449068705</v>
      </c>
      <c r="P16" s="35">
        <v>100.88788530685828</v>
      </c>
      <c r="S16" s="41">
        <v>11</v>
      </c>
      <c r="T16" s="35">
        <v>19.675137572682498</v>
      </c>
      <c r="U16" s="35">
        <v>24.724970311318284</v>
      </c>
      <c r="V16" s="35">
        <v>31.264133620239996</v>
      </c>
      <c r="W16" s="41">
        <v>36</v>
      </c>
      <c r="X16" s="35">
        <v>50.998460165710647</v>
      </c>
      <c r="Y16" s="35">
        <v>58.619214501687054</v>
      </c>
      <c r="Z16" s="35">
        <v>67.985167626024236</v>
      </c>
    </row>
    <row r="17" spans="2:26" x14ac:dyDescent="0.25">
      <c r="B17">
        <v>12</v>
      </c>
      <c r="C17" s="28">
        <f t="shared" si="0"/>
        <v>21.026069817483066</v>
      </c>
      <c r="D17" s="28">
        <f t="shared" si="0"/>
        <v>26.216967305535849</v>
      </c>
      <c r="E17" s="28">
        <f t="shared" si="0"/>
        <v>32.909490407360217</v>
      </c>
      <c r="H17" s="40">
        <v>12</v>
      </c>
      <c r="I17" s="35">
        <v>21.026069817483066</v>
      </c>
      <c r="J17" s="35">
        <v>26.216967305535849</v>
      </c>
      <c r="K17" s="35">
        <v>32.909490407360217</v>
      </c>
      <c r="M17" s="40">
        <v>62</v>
      </c>
      <c r="N17" s="35">
        <v>81.381015188899099</v>
      </c>
      <c r="O17" s="35">
        <v>90.801532030838686</v>
      </c>
      <c r="P17" s="35">
        <v>102.16624833184875</v>
      </c>
      <c r="S17" s="41">
        <v>12</v>
      </c>
      <c r="T17" s="35">
        <v>21.026069817483066</v>
      </c>
      <c r="U17" s="35">
        <v>26.216967305535849</v>
      </c>
      <c r="V17" s="35">
        <v>32.909490407360217</v>
      </c>
      <c r="W17" s="41">
        <v>37</v>
      </c>
      <c r="X17" s="35">
        <v>52.192319730102881</v>
      </c>
      <c r="Y17" s="35">
        <v>59.892500045086891</v>
      </c>
      <c r="Z17" s="35">
        <v>69.346452496241213</v>
      </c>
    </row>
    <row r="18" spans="2:26" x14ac:dyDescent="0.25">
      <c r="B18">
        <v>13</v>
      </c>
      <c r="C18" s="28">
        <f t="shared" si="0"/>
        <v>22.362032494826938</v>
      </c>
      <c r="D18" s="28">
        <f t="shared" si="0"/>
        <v>27.688249610457049</v>
      </c>
      <c r="E18" s="28">
        <f t="shared" si="0"/>
        <v>34.528178974870883</v>
      </c>
      <c r="H18" s="40">
        <v>13</v>
      </c>
      <c r="I18" s="35">
        <v>22.362032494826938</v>
      </c>
      <c r="J18" s="35">
        <v>27.688249610457049</v>
      </c>
      <c r="K18" s="35">
        <v>34.528178974870883</v>
      </c>
      <c r="M18" s="40">
        <v>63</v>
      </c>
      <c r="N18" s="35">
        <v>82.528726541471798</v>
      </c>
      <c r="O18" s="35">
        <v>92.010023614131995</v>
      </c>
      <c r="P18" s="35">
        <v>103.44237731987312</v>
      </c>
      <c r="S18" s="41">
        <v>13</v>
      </c>
      <c r="T18" s="35">
        <v>22.362032494826938</v>
      </c>
      <c r="U18" s="35">
        <v>27.688249610457049</v>
      </c>
      <c r="V18" s="35">
        <v>34.528178974870883</v>
      </c>
      <c r="W18" s="41">
        <v>38</v>
      </c>
      <c r="X18" s="35">
        <v>53.383540622969299</v>
      </c>
      <c r="Y18" s="35">
        <v>61.162086763689686</v>
      </c>
      <c r="Z18" s="35">
        <v>70.702887411505003</v>
      </c>
    </row>
    <row r="19" spans="2:26" x14ac:dyDescent="0.25">
      <c r="B19">
        <v>14</v>
      </c>
      <c r="C19" s="28">
        <f t="shared" si="0"/>
        <v>23.68479130484058</v>
      </c>
      <c r="D19" s="28">
        <f t="shared" si="0"/>
        <v>29.141237740672796</v>
      </c>
      <c r="E19" s="28">
        <f t="shared" si="0"/>
        <v>36.123273680398142</v>
      </c>
      <c r="H19" s="40">
        <v>14</v>
      </c>
      <c r="I19" s="35">
        <v>23.68479130484058</v>
      </c>
      <c r="J19" s="35">
        <v>29.141237740672796</v>
      </c>
      <c r="K19" s="35">
        <v>36.123273680398142</v>
      </c>
      <c r="M19" s="40">
        <v>64</v>
      </c>
      <c r="N19" s="35">
        <v>83.67526074272098</v>
      </c>
      <c r="O19" s="35">
        <v>93.216859660238413</v>
      </c>
      <c r="P19" s="35">
        <v>104.71632526304057</v>
      </c>
      <c r="S19" s="41">
        <v>14</v>
      </c>
      <c r="T19" s="35">
        <v>23.68479130484058</v>
      </c>
      <c r="U19" s="35">
        <v>29.141237740672796</v>
      </c>
      <c r="V19" s="35">
        <v>36.123273680398142</v>
      </c>
      <c r="W19" s="41">
        <v>39</v>
      </c>
      <c r="X19" s="35">
        <v>54.572227758941729</v>
      </c>
      <c r="Y19" s="35">
        <v>62.428121016184896</v>
      </c>
      <c r="Z19" s="35">
        <v>72.05466295198778</v>
      </c>
    </row>
    <row r="20" spans="2:26" x14ac:dyDescent="0.25">
      <c r="B20">
        <v>15</v>
      </c>
      <c r="C20" s="28">
        <f t="shared" si="0"/>
        <v>24.99579013972863</v>
      </c>
      <c r="D20" s="28">
        <f t="shared" si="0"/>
        <v>30.577914166892494</v>
      </c>
      <c r="E20" s="28">
        <f t="shared" si="0"/>
        <v>37.697298218353822</v>
      </c>
      <c r="H20" s="40">
        <v>15</v>
      </c>
      <c r="I20" s="35">
        <v>24.99579013972863</v>
      </c>
      <c r="J20" s="35">
        <v>30.577914166892494</v>
      </c>
      <c r="K20" s="35">
        <v>37.697298218353822</v>
      </c>
      <c r="M20" s="40">
        <v>65</v>
      </c>
      <c r="N20" s="35">
        <v>84.82064549765667</v>
      </c>
      <c r="O20" s="35">
        <v>94.422079007885031</v>
      </c>
      <c r="P20" s="35">
        <v>105.98814308961286</v>
      </c>
      <c r="S20" s="41">
        <v>15</v>
      </c>
      <c r="T20" s="35">
        <v>24.99579013972863</v>
      </c>
      <c r="U20" s="35">
        <v>30.577914166892494</v>
      </c>
      <c r="V20" s="35">
        <v>37.697298218353822</v>
      </c>
      <c r="W20" s="41">
        <v>40</v>
      </c>
      <c r="X20" s="35">
        <v>55.75847927888703</v>
      </c>
      <c r="Y20" s="35">
        <v>63.690739751564458</v>
      </c>
      <c r="Z20" s="35">
        <v>73.40195751899104</v>
      </c>
    </row>
    <row r="21" spans="2:26" x14ac:dyDescent="0.25">
      <c r="B21">
        <v>16</v>
      </c>
      <c r="C21" s="28">
        <f t="shared" si="0"/>
        <v>26.296227604864239</v>
      </c>
      <c r="D21" s="28">
        <f t="shared" si="0"/>
        <v>31.999926908815183</v>
      </c>
      <c r="E21" s="28">
        <f t="shared" si="0"/>
        <v>39.252354790768479</v>
      </c>
      <c r="H21" s="40">
        <v>16</v>
      </c>
      <c r="I21" s="35">
        <v>26.296227604864239</v>
      </c>
      <c r="J21" s="35">
        <v>31.999926908815183</v>
      </c>
      <c r="K21" s="35">
        <v>39.252354790768479</v>
      </c>
      <c r="M21" s="40">
        <v>66</v>
      </c>
      <c r="N21" s="35">
        <v>85.964907441230949</v>
      </c>
      <c r="O21" s="35">
        <v>95.625719000112895</v>
      </c>
      <c r="P21" s="35">
        <v>107.25787977487062</v>
      </c>
      <c r="S21" s="41">
        <v>16</v>
      </c>
      <c r="T21" s="35">
        <v>26.296227604864239</v>
      </c>
      <c r="U21" s="35">
        <v>31.999926908815183</v>
      </c>
      <c r="V21" s="35">
        <v>39.252354790768479</v>
      </c>
      <c r="W21" s="41">
        <v>41</v>
      </c>
      <c r="X21" s="35">
        <v>56.942387146824103</v>
      </c>
      <c r="Y21" s="35">
        <v>64.950071335211177</v>
      </c>
      <c r="Z21" s="35">
        <v>74.744938398423756</v>
      </c>
    </row>
    <row r="22" spans="2:26" x14ac:dyDescent="0.25">
      <c r="B22">
        <v>17</v>
      </c>
      <c r="C22" s="28">
        <f t="shared" si="0"/>
        <v>27.587111638275324</v>
      </c>
      <c r="D22" s="28">
        <f t="shared" si="0"/>
        <v>33.408663605004612</v>
      </c>
      <c r="E22" s="28">
        <f t="shared" si="0"/>
        <v>40.790216706902527</v>
      </c>
      <c r="H22" s="40">
        <v>17</v>
      </c>
      <c r="I22" s="35">
        <v>27.587111638275324</v>
      </c>
      <c r="J22" s="35">
        <v>33.408663605004612</v>
      </c>
      <c r="K22" s="35">
        <v>40.790216706902527</v>
      </c>
      <c r="M22" s="40">
        <v>67</v>
      </c>
      <c r="N22" s="35">
        <v>87.108072195321924</v>
      </c>
      <c r="O22" s="35">
        <v>96.827815563712321</v>
      </c>
      <c r="P22" s="35">
        <v>108.52558244443475</v>
      </c>
      <c r="S22" s="41">
        <v>17</v>
      </c>
      <c r="T22" s="35">
        <v>27.587111638275324</v>
      </c>
      <c r="U22" s="35">
        <v>33.408663605004612</v>
      </c>
      <c r="V22" s="35">
        <v>40.790216706902527</v>
      </c>
      <c r="W22" s="41">
        <v>42</v>
      </c>
      <c r="X22" s="35">
        <v>58.124037680868028</v>
      </c>
      <c r="Y22" s="35">
        <v>66.206236283993249</v>
      </c>
      <c r="Z22" s="35">
        <v>76.083762707700032</v>
      </c>
    </row>
    <row r="23" spans="2:26" x14ac:dyDescent="0.25">
      <c r="B23">
        <v>18</v>
      </c>
      <c r="C23" s="28">
        <f t="shared" ref="C23:E86" si="1">_xlfn.CHISQ.INV.RT(C$5,$B23)</f>
        <v>28.869299430392633</v>
      </c>
      <c r="D23" s="28">
        <f t="shared" si="1"/>
        <v>34.805305734705072</v>
      </c>
      <c r="E23" s="28">
        <f t="shared" si="1"/>
        <v>42.312396331679963</v>
      </c>
      <c r="H23" s="40">
        <v>18</v>
      </c>
      <c r="I23" s="35">
        <v>28.869299430392633</v>
      </c>
      <c r="J23" s="35">
        <v>34.805305734705072</v>
      </c>
      <c r="K23" s="35">
        <v>42.312396331679963</v>
      </c>
      <c r="M23" s="40">
        <v>68</v>
      </c>
      <c r="N23" s="35">
        <v>88.250164421874132</v>
      </c>
      <c r="O23" s="35">
        <v>98.028403283314091</v>
      </c>
      <c r="P23" s="35">
        <v>109.79129647066172</v>
      </c>
      <c r="S23" s="41">
        <v>18</v>
      </c>
      <c r="T23" s="35">
        <v>28.869299430392633</v>
      </c>
      <c r="U23" s="35">
        <v>34.805305734705072</v>
      </c>
      <c r="V23" s="35">
        <v>42.312396331679963</v>
      </c>
      <c r="W23" s="41">
        <v>43</v>
      </c>
      <c r="X23" s="35">
        <v>59.303512026899817</v>
      </c>
      <c r="Y23" s="35">
        <v>67.459347922325833</v>
      </c>
      <c r="Z23" s="35">
        <v>77.418578241313924</v>
      </c>
    </row>
    <row r="24" spans="2:26" x14ac:dyDescent="0.25">
      <c r="B24">
        <v>19</v>
      </c>
      <c r="C24" s="28">
        <f t="shared" si="1"/>
        <v>30.143527205646155</v>
      </c>
      <c r="D24" s="28">
        <f t="shared" si="1"/>
        <v>36.190869129270048</v>
      </c>
      <c r="E24" s="28">
        <f t="shared" si="1"/>
        <v>43.820195964517531</v>
      </c>
      <c r="H24" s="40">
        <v>19</v>
      </c>
      <c r="I24" s="35">
        <v>30.143527205646155</v>
      </c>
      <c r="J24" s="35">
        <v>36.190869129270048</v>
      </c>
      <c r="K24" s="35">
        <v>43.820195964517531</v>
      </c>
      <c r="M24" s="40">
        <v>69</v>
      </c>
      <c r="N24" s="35">
        <v>89.391207872507977</v>
      </c>
      <c r="O24" s="35">
        <v>99.227515470569486</v>
      </c>
      <c r="P24" s="35">
        <v>111.0550655626715</v>
      </c>
      <c r="S24" s="41">
        <v>19</v>
      </c>
      <c r="T24" s="35">
        <v>30.143527205646155</v>
      </c>
      <c r="U24" s="35">
        <v>36.190869129270048</v>
      </c>
      <c r="V24" s="35">
        <v>43.820195964517531</v>
      </c>
      <c r="W24" s="41">
        <v>44</v>
      </c>
      <c r="X24" s="35">
        <v>60.480886582336453</v>
      </c>
      <c r="Y24" s="35">
        <v>68.709512969345397</v>
      </c>
      <c r="Z24" s="35">
        <v>78.749524228043015</v>
      </c>
    </row>
    <row r="25" spans="2:26" x14ac:dyDescent="0.25">
      <c r="B25">
        <v>20</v>
      </c>
      <c r="C25" s="28">
        <f t="shared" si="1"/>
        <v>31.410432844230925</v>
      </c>
      <c r="D25" s="28">
        <f t="shared" si="1"/>
        <v>37.566234786625053</v>
      </c>
      <c r="E25" s="28">
        <f t="shared" si="1"/>
        <v>45.314746618125859</v>
      </c>
      <c r="H25" s="40">
        <v>20</v>
      </c>
      <c r="I25" s="35">
        <v>31.410432844230925</v>
      </c>
      <c r="J25" s="35">
        <v>37.566234786625053</v>
      </c>
      <c r="K25" s="35">
        <v>45.314746618125859</v>
      </c>
      <c r="M25" s="40">
        <v>70</v>
      </c>
      <c r="N25" s="35">
        <v>90.531225434880668</v>
      </c>
      <c r="O25" s="35">
        <v>100.42518422881135</v>
      </c>
      <c r="P25" s="35">
        <v>112.31693185051564</v>
      </c>
      <c r="S25" s="41">
        <v>20</v>
      </c>
      <c r="T25" s="35">
        <v>31.410432844230925</v>
      </c>
      <c r="U25" s="35">
        <v>37.566234786625053</v>
      </c>
      <c r="V25" s="35">
        <v>45.314746618125859</v>
      </c>
      <c r="W25" s="41">
        <v>45</v>
      </c>
      <c r="X25" s="35">
        <v>61.656233376279566</v>
      </c>
      <c r="Y25" s="35">
        <v>69.956832065838213</v>
      </c>
      <c r="Z25" s="35">
        <v>80.076732010819029</v>
      </c>
    </row>
    <row r="26" spans="2:26" x14ac:dyDescent="0.25">
      <c r="B26">
        <v>21</v>
      </c>
      <c r="C26" s="28">
        <f t="shared" si="1"/>
        <v>32.670573340917308</v>
      </c>
      <c r="D26" s="28">
        <f t="shared" si="1"/>
        <v>38.932172683516065</v>
      </c>
      <c r="E26" s="28">
        <f t="shared" si="1"/>
        <v>46.797038041561315</v>
      </c>
      <c r="H26" s="40">
        <v>21</v>
      </c>
      <c r="I26" s="35">
        <v>32.670573340917308</v>
      </c>
      <c r="J26" s="35">
        <v>38.932172683516065</v>
      </c>
      <c r="K26" s="35">
        <v>46.797038041561315</v>
      </c>
      <c r="M26" s="40">
        <v>71</v>
      </c>
      <c r="N26" s="35">
        <v>91.670239176054849</v>
      </c>
      <c r="O26" s="35">
        <v>101.62144051355199</v>
      </c>
      <c r="P26" s="35">
        <v>113.57693596394481</v>
      </c>
      <c r="S26" s="41">
        <v>21</v>
      </c>
      <c r="T26" s="35">
        <v>32.670573340917308</v>
      </c>
      <c r="U26" s="35">
        <v>38.932172683516065</v>
      </c>
      <c r="V26" s="35">
        <v>46.797038041561315</v>
      </c>
      <c r="W26" s="41">
        <v>46</v>
      </c>
      <c r="X26" s="35">
        <v>62.829620411408179</v>
      </c>
      <c r="Y26" s="35">
        <v>71.201400248311543</v>
      </c>
      <c r="Z26" s="35">
        <v>81.400325658710017</v>
      </c>
    </row>
    <row r="27" spans="2:26" x14ac:dyDescent="0.25">
      <c r="B27">
        <v>22</v>
      </c>
      <c r="C27" s="28">
        <f t="shared" si="1"/>
        <v>33.9244384714438</v>
      </c>
      <c r="D27" s="28">
        <f t="shared" si="1"/>
        <v>40.289360437593864</v>
      </c>
      <c r="E27" s="28">
        <f t="shared" si="1"/>
        <v>48.267942290835173</v>
      </c>
      <c r="H27" s="40">
        <v>22</v>
      </c>
      <c r="I27" s="35">
        <v>33.9244384714438</v>
      </c>
      <c r="J27" s="35">
        <v>40.289360437593864</v>
      </c>
      <c r="K27" s="35">
        <v>48.267942290835173</v>
      </c>
      <c r="M27" s="40">
        <v>72</v>
      </c>
      <c r="N27" s="35">
        <v>92.808270383107711</v>
      </c>
      <c r="O27" s="35">
        <v>102.8163141891407</v>
      </c>
      <c r="P27" s="35">
        <v>114.83511710619325</v>
      </c>
      <c r="S27" s="41">
        <v>22</v>
      </c>
      <c r="T27" s="35">
        <v>33.9244384714438</v>
      </c>
      <c r="U27" s="35">
        <v>40.289360437593864</v>
      </c>
      <c r="V27" s="35">
        <v>48.267942290835173</v>
      </c>
      <c r="W27" s="41">
        <v>47</v>
      </c>
      <c r="X27" s="35">
        <v>64.001111972218027</v>
      </c>
      <c r="Y27" s="35">
        <v>72.443307376548248</v>
      </c>
      <c r="Z27" s="35">
        <v>82.720422519124014</v>
      </c>
    </row>
    <row r="28" spans="2:26" x14ac:dyDescent="0.25">
      <c r="B28">
        <v>23</v>
      </c>
      <c r="C28" s="28">
        <f t="shared" si="1"/>
        <v>35.172461626908053</v>
      </c>
      <c r="D28" s="28">
        <f t="shared" si="1"/>
        <v>41.638398118858476</v>
      </c>
      <c r="E28" s="28">
        <f t="shared" si="1"/>
        <v>49.728232466431493</v>
      </c>
      <c r="H28" s="40">
        <v>23</v>
      </c>
      <c r="I28" s="35">
        <v>35.172461626908053</v>
      </c>
      <c r="J28" s="35">
        <v>41.638398118858476</v>
      </c>
      <c r="K28" s="35">
        <v>49.728232466431493</v>
      </c>
      <c r="M28" s="40">
        <v>73</v>
      </c>
      <c r="N28" s="35">
        <v>93.945339601192245</v>
      </c>
      <c r="O28" s="35">
        <v>104.00983408187498</v>
      </c>
      <c r="P28" s="35">
        <v>116.09151312316101</v>
      </c>
      <c r="S28" s="41">
        <v>23</v>
      </c>
      <c r="T28" s="35">
        <v>35.172461626908053</v>
      </c>
      <c r="U28" s="35">
        <v>41.638398118858476</v>
      </c>
      <c r="V28" s="35">
        <v>49.728232466431493</v>
      </c>
      <c r="W28" s="41">
        <v>48</v>
      </c>
      <c r="X28" s="35">
        <v>65.170768903569837</v>
      </c>
      <c r="Y28" s="35">
        <v>73.682638520105755</v>
      </c>
      <c r="Z28" s="35">
        <v>84.037133717223469</v>
      </c>
    </row>
    <row r="29" spans="2:26" x14ac:dyDescent="0.25">
      <c r="B29">
        <v>24</v>
      </c>
      <c r="C29" s="28">
        <f t="shared" si="1"/>
        <v>36.415028501807313</v>
      </c>
      <c r="D29" s="28">
        <f t="shared" si="1"/>
        <v>42.979820139351638</v>
      </c>
      <c r="E29" s="28">
        <f t="shared" si="1"/>
        <v>51.178597777377391</v>
      </c>
      <c r="H29" s="40">
        <v>24</v>
      </c>
      <c r="I29" s="35">
        <v>36.415028501807313</v>
      </c>
      <c r="J29" s="35">
        <v>42.979820139351638</v>
      </c>
      <c r="K29" s="35">
        <v>51.178597777377391</v>
      </c>
      <c r="M29" s="40">
        <v>74</v>
      </c>
      <c r="N29" s="35">
        <v>95.081466669243255</v>
      </c>
      <c r="O29" s="35">
        <v>105.2020280298331</v>
      </c>
      <c r="P29" s="35">
        <v>117.34616056833926</v>
      </c>
      <c r="S29" s="41">
        <v>24</v>
      </c>
      <c r="T29" s="35">
        <v>36.415028501807313</v>
      </c>
      <c r="U29" s="35">
        <v>42.979820139351638</v>
      </c>
      <c r="V29" s="35">
        <v>51.178597777377391</v>
      </c>
      <c r="W29" s="41">
        <v>49</v>
      </c>
      <c r="X29" s="35">
        <v>66.338648862968824</v>
      </c>
      <c r="Y29" s="35">
        <v>74.919474308478186</v>
      </c>
      <c r="Z29" s="35">
        <v>85.350564608593089</v>
      </c>
    </row>
    <row r="30" spans="2:26" x14ac:dyDescent="0.25">
      <c r="B30">
        <v>25</v>
      </c>
      <c r="C30" s="28">
        <f t="shared" si="1"/>
        <v>37.65248413348278</v>
      </c>
      <c r="D30" s="28">
        <f t="shared" si="1"/>
        <v>44.314104896219156</v>
      </c>
      <c r="E30" s="28">
        <f t="shared" si="1"/>
        <v>52.619655776172841</v>
      </c>
      <c r="H30" s="40">
        <v>25</v>
      </c>
      <c r="I30" s="35">
        <v>37.65248413348278</v>
      </c>
      <c r="J30" s="35">
        <v>44.314104896219156</v>
      </c>
      <c r="K30" s="35">
        <v>52.619655776172841</v>
      </c>
      <c r="M30" s="40">
        <v>75</v>
      </c>
      <c r="N30" s="35">
        <v>96.216670753503848</v>
      </c>
      <c r="O30" s="35">
        <v>106.39292292967178</v>
      </c>
      <c r="P30" s="35">
        <v>118.59909476379525</v>
      </c>
      <c r="S30" s="41">
        <v>25</v>
      </c>
      <c r="T30" s="35">
        <v>37.65248413348278</v>
      </c>
      <c r="U30" s="35">
        <v>44.314104896219156</v>
      </c>
      <c r="V30" s="35">
        <v>52.619655776172841</v>
      </c>
      <c r="W30" s="41">
        <v>50</v>
      </c>
      <c r="X30" s="35">
        <v>67.504806549541186</v>
      </c>
      <c r="Y30" s="35">
        <v>76.15389124901273</v>
      </c>
      <c r="Z30" s="35">
        <v>86.660815190403127</v>
      </c>
    </row>
    <row r="31" spans="2:26" x14ac:dyDescent="0.25">
      <c r="B31">
        <v>26</v>
      </c>
      <c r="C31" s="28">
        <f t="shared" si="1"/>
        <v>38.885138659830041</v>
      </c>
      <c r="D31" s="28">
        <f t="shared" si="1"/>
        <v>45.641682666283153</v>
      </c>
      <c r="E31" s="28">
        <f t="shared" si="1"/>
        <v>54.051962388576641</v>
      </c>
      <c r="H31" s="40">
        <v>26</v>
      </c>
      <c r="I31" s="35">
        <v>38.885138659830041</v>
      </c>
      <c r="J31" s="35">
        <v>45.641682666283153</v>
      </c>
      <c r="K31" s="35">
        <v>54.051962388576641</v>
      </c>
      <c r="M31" s="40">
        <v>76</v>
      </c>
      <c r="N31" s="35">
        <v>97.350970379032972</v>
      </c>
      <c r="O31" s="35">
        <v>107.58254478061227</v>
      </c>
      <c r="P31" s="35">
        <v>119.85034985750519</v>
      </c>
    </row>
    <row r="32" spans="2:26" x14ac:dyDescent="0.25">
      <c r="B32">
        <v>27</v>
      </c>
      <c r="C32" s="28">
        <f t="shared" si="1"/>
        <v>40.113272069413625</v>
      </c>
      <c r="D32" s="28">
        <f t="shared" si="1"/>
        <v>46.962942124751443</v>
      </c>
      <c r="E32" s="28">
        <f t="shared" si="1"/>
        <v>55.476020205745201</v>
      </c>
      <c r="H32" s="40">
        <v>27</v>
      </c>
      <c r="I32" s="35">
        <v>40.113272069413625</v>
      </c>
      <c r="J32" s="35">
        <v>46.962942124751443</v>
      </c>
      <c r="K32" s="35">
        <v>55.476020205745201</v>
      </c>
      <c r="M32" s="40">
        <v>77</v>
      </c>
      <c r="N32" s="35">
        <v>98.484383459340435</v>
      </c>
      <c r="O32" s="35">
        <v>108.77091872581831</v>
      </c>
      <c r="P32" s="35">
        <v>121.09995887729865</v>
      </c>
    </row>
    <row r="33" spans="2:16" x14ac:dyDescent="0.25">
      <c r="B33">
        <v>28</v>
      </c>
      <c r="C33" s="28">
        <f t="shared" si="1"/>
        <v>41.337138151427396</v>
      </c>
      <c r="D33" s="28">
        <f t="shared" si="1"/>
        <v>48.27823577031549</v>
      </c>
      <c r="E33" s="28">
        <f t="shared" si="1"/>
        <v>56.892285393353603</v>
      </c>
      <c r="H33" s="40">
        <v>28</v>
      </c>
      <c r="I33" s="35">
        <v>41.337138151427396</v>
      </c>
      <c r="J33" s="35">
        <v>48.27823577031549</v>
      </c>
      <c r="K33" s="35">
        <v>56.892285393353603</v>
      </c>
      <c r="M33" s="40">
        <v>78</v>
      </c>
      <c r="N33" s="35">
        <v>99.61692732428385</v>
      </c>
      <c r="O33" s="35">
        <v>109.95806909135277</v>
      </c>
      <c r="P33" s="35">
        <v>122.34795378165674</v>
      </c>
    </row>
    <row r="34" spans="2:16" x14ac:dyDescent="0.25">
      <c r="B34">
        <v>29</v>
      </c>
      <c r="C34" s="28">
        <f t="shared" si="1"/>
        <v>42.556967804292682</v>
      </c>
      <c r="D34" s="28">
        <f t="shared" si="1"/>
        <v>49.587884472898835</v>
      </c>
      <c r="E34" s="28">
        <f t="shared" si="1"/>
        <v>58.30117348979492</v>
      </c>
      <c r="H34" s="40">
        <v>29</v>
      </c>
      <c r="I34" s="35">
        <v>42.556967804292682</v>
      </c>
      <c r="J34" s="35">
        <v>49.587884472898835</v>
      </c>
      <c r="K34" s="35">
        <v>58.30117348979492</v>
      </c>
      <c r="M34" s="40">
        <v>79</v>
      </c>
      <c r="N34" s="35">
        <v>100.74861874635033</v>
      </c>
      <c r="O34" s="35">
        <v>111.14401942288377</v>
      </c>
      <c r="P34" s="35">
        <v>123.594365507585</v>
      </c>
    </row>
    <row r="35" spans="2:16" x14ac:dyDescent="0.25">
      <c r="B35">
        <v>30</v>
      </c>
      <c r="C35" s="28">
        <f t="shared" si="1"/>
        <v>43.772971825742189</v>
      </c>
      <c r="D35" s="28">
        <f t="shared" si="1"/>
        <v>50.892181311517092</v>
      </c>
      <c r="E35" s="28">
        <f t="shared" si="1"/>
        <v>59.70306430442993</v>
      </c>
      <c r="H35" s="40">
        <v>30</v>
      </c>
      <c r="I35" s="35">
        <v>43.772971825742189</v>
      </c>
      <c r="J35" s="35">
        <v>50.892181311517092</v>
      </c>
      <c r="K35" s="35">
        <v>59.70306430442993</v>
      </c>
      <c r="M35" s="40">
        <v>80</v>
      </c>
      <c r="N35" s="35">
        <v>101.87947396543588</v>
      </c>
      <c r="O35" s="35">
        <v>112.32879252029733</v>
      </c>
      <c r="P35" s="35">
        <v>124.83922401576478</v>
      </c>
    </row>
    <row r="36" spans="2:16" x14ac:dyDescent="0.25">
      <c r="B36">
        <v>31</v>
      </c>
      <c r="C36" s="28">
        <f t="shared" si="1"/>
        <v>44.985343280365143</v>
      </c>
      <c r="D36" s="28">
        <f t="shared" si="1"/>
        <v>52.191394833191929</v>
      </c>
      <c r="E36" s="28">
        <f t="shared" si="1"/>
        <v>61.098306081058112</v>
      </c>
      <c r="H36" s="40">
        <v>31</v>
      </c>
      <c r="I36" s="35">
        <v>44.985343280365143</v>
      </c>
      <c r="J36" s="35">
        <v>52.191394833191929</v>
      </c>
      <c r="K36" s="35">
        <v>61.098306081058112</v>
      </c>
      <c r="M36" s="40">
        <v>81</v>
      </c>
      <c r="N36" s="35">
        <v>103.00950871222618</v>
      </c>
      <c r="O36" s="35">
        <v>113.51241047036055</v>
      </c>
      <c r="P36" s="35">
        <v>126.08255833316947</v>
      </c>
    </row>
    <row r="37" spans="2:16" x14ac:dyDescent="0.25">
      <c r="B37">
        <v>32</v>
      </c>
      <c r="C37" s="28">
        <f t="shared" si="1"/>
        <v>46.194259520278472</v>
      </c>
      <c r="D37" s="28">
        <f t="shared" si="1"/>
        <v>53.485771836235365</v>
      </c>
      <c r="E37" s="28">
        <f t="shared" si="1"/>
        <v>62.487219057088502</v>
      </c>
      <c r="H37" s="40">
        <v>32</v>
      </c>
      <c r="I37" s="35">
        <v>46.194259520278472</v>
      </c>
      <c r="J37" s="35">
        <v>53.485771836235365</v>
      </c>
      <c r="K37" s="35">
        <v>62.487219057088502</v>
      </c>
      <c r="M37" s="40">
        <v>82</v>
      </c>
      <c r="N37" s="35">
        <v>104.13873823027387</v>
      </c>
      <c r="O37" s="35">
        <v>114.69489467756803</v>
      </c>
      <c r="P37" s="35">
        <v>127.32439659331789</v>
      </c>
    </row>
    <row r="38" spans="2:16" x14ac:dyDescent="0.25">
      <c r="B38">
        <v>33</v>
      </c>
      <c r="C38" s="28">
        <f t="shared" si="1"/>
        <v>47.399883919080914</v>
      </c>
      <c r="D38" s="28">
        <f t="shared" si="1"/>
        <v>54.775539760110341</v>
      </c>
      <c r="E38" s="28">
        <f t="shared" si="1"/>
        <v>63.870098522344954</v>
      </c>
      <c r="H38" s="40">
        <v>33</v>
      </c>
      <c r="I38" s="35">
        <v>47.399883919080914</v>
      </c>
      <c r="J38" s="35">
        <v>54.775539760110341</v>
      </c>
      <c r="K38" s="35">
        <v>63.870098522344954</v>
      </c>
      <c r="M38" s="40">
        <v>83</v>
      </c>
      <c r="N38" s="35">
        <v>105.26717729686034</v>
      </c>
      <c r="O38" s="35">
        <v>115.87626589329335</v>
      </c>
      <c r="P38" s="35">
        <v>128.56476607432273</v>
      </c>
    </row>
    <row r="39" spans="2:16" x14ac:dyDescent="0.25">
      <c r="B39">
        <v>34</v>
      </c>
      <c r="C39" s="28">
        <f t="shared" si="1"/>
        <v>48.602367367294192</v>
      </c>
      <c r="D39" s="28">
        <f t="shared" si="1"/>
        <v>56.060908747789078</v>
      </c>
      <c r="E39" s="28">
        <f t="shared" si="1"/>
        <v>65.247217460942437</v>
      </c>
      <c r="H39" s="40">
        <v>34</v>
      </c>
      <c r="I39" s="35">
        <v>48.602367367294192</v>
      </c>
      <c r="J39" s="35">
        <v>56.060908747789078</v>
      </c>
      <c r="K39" s="35">
        <v>65.247217460942437</v>
      </c>
      <c r="M39" s="40">
        <v>84</v>
      </c>
      <c r="N39" s="35">
        <v>106.39484024272251</v>
      </c>
      <c r="O39" s="35">
        <v>117.05654424335823</v>
      </c>
      <c r="P39" s="35">
        <v>129.80369323488014</v>
      </c>
    </row>
    <row r="40" spans="2:16" x14ac:dyDescent="0.25">
      <c r="B40">
        <v>35</v>
      </c>
      <c r="C40" s="28">
        <f t="shared" si="1"/>
        <v>49.801849568201867</v>
      </c>
      <c r="D40" s="28">
        <f t="shared" si="1"/>
        <v>57.342073433859248</v>
      </c>
      <c r="E40" s="28">
        <f t="shared" si="1"/>
        <v>66.618828843701081</v>
      </c>
      <c r="H40" s="40">
        <v>35</v>
      </c>
      <c r="I40" s="35">
        <v>49.801849568201867</v>
      </c>
      <c r="J40" s="35">
        <v>57.342073433859248</v>
      </c>
      <c r="K40" s="35">
        <v>66.618828843701081</v>
      </c>
      <c r="M40" s="40">
        <v>85</v>
      </c>
      <c r="N40" s="35">
        <v>107.52174097071946</v>
      </c>
      <c r="O40" s="35">
        <v>118.23574925412318</v>
      </c>
      <c r="P40" s="35">
        <v>131.04120374833494</v>
      </c>
    </row>
    <row r="41" spans="2:16" x14ac:dyDescent="0.25">
      <c r="B41">
        <v>36</v>
      </c>
      <c r="C41" s="28">
        <f t="shared" si="1"/>
        <v>50.998460165710647</v>
      </c>
      <c r="D41" s="28">
        <f t="shared" si="1"/>
        <v>58.619214501687054</v>
      </c>
      <c r="E41" s="28">
        <f t="shared" si="1"/>
        <v>67.985167626024236</v>
      </c>
      <c r="H41" s="40">
        <v>36</v>
      </c>
      <c r="I41" s="35">
        <v>50.998460165710647</v>
      </c>
      <c r="J41" s="35">
        <v>58.619214501687054</v>
      </c>
      <c r="K41" s="35">
        <v>67.985167626024236</v>
      </c>
      <c r="M41" s="40">
        <v>86</v>
      </c>
      <c r="N41" s="35">
        <v>108.64789297350761</v>
      </c>
      <c r="O41" s="35">
        <v>119.41389987719502</v>
      </c>
      <c r="P41" s="35">
        <v>132.27732253494591</v>
      </c>
    </row>
    <row r="42" spans="2:16" x14ac:dyDescent="0.25">
      <c r="B42">
        <v>37</v>
      </c>
      <c r="C42" s="28">
        <f t="shared" si="1"/>
        <v>52.192319730102881</v>
      </c>
      <c r="D42" s="28">
        <f t="shared" si="1"/>
        <v>59.892500045086891</v>
      </c>
      <c r="E42" s="28">
        <f t="shared" si="1"/>
        <v>69.346452496241213</v>
      </c>
      <c r="H42" s="40">
        <v>37</v>
      </c>
      <c r="I42" s="35">
        <v>52.192319730102881</v>
      </c>
      <c r="J42" s="35">
        <v>59.892500045086891</v>
      </c>
      <c r="K42" s="35">
        <v>69.346452496241213</v>
      </c>
      <c r="M42" s="40">
        <v>87</v>
      </c>
      <c r="N42" s="35">
        <v>109.77330935028796</v>
      </c>
      <c r="O42" s="35">
        <v>120.59101451284054</v>
      </c>
      <c r="P42" s="35">
        <v>133.51207379246569</v>
      </c>
    </row>
    <row r="43" spans="2:16" x14ac:dyDescent="0.25">
      <c r="B43">
        <v>38</v>
      </c>
      <c r="C43" s="28">
        <f t="shared" si="1"/>
        <v>53.383540622969299</v>
      </c>
      <c r="D43" s="28">
        <f t="shared" si="1"/>
        <v>61.162086763689686</v>
      </c>
      <c r="E43" s="28">
        <f t="shared" si="1"/>
        <v>70.702887411505003</v>
      </c>
      <c r="H43" s="40">
        <v>38</v>
      </c>
      <c r="I43" s="35">
        <v>53.383540622969299</v>
      </c>
      <c r="J43" s="35">
        <v>61.162086763689686</v>
      </c>
      <c r="K43" s="35">
        <v>70.702887411505003</v>
      </c>
      <c r="M43" s="40">
        <v>88</v>
      </c>
      <c r="N43" s="35">
        <v>110.89800282268448</v>
      </c>
      <c r="O43" s="35">
        <v>121.76711103218734</v>
      </c>
      <c r="P43" s="35">
        <v>134.74548102514231</v>
      </c>
    </row>
    <row r="44" spans="2:16" x14ac:dyDescent="0.25">
      <c r="B44">
        <v>39</v>
      </c>
      <c r="C44" s="28">
        <f t="shared" si="1"/>
        <v>54.572227758941729</v>
      </c>
      <c r="D44" s="28">
        <f t="shared" si="1"/>
        <v>62.428121016184896</v>
      </c>
      <c r="E44" s="28">
        <f t="shared" si="1"/>
        <v>72.05466295198778</v>
      </c>
      <c r="H44" s="40">
        <v>39</v>
      </c>
      <c r="I44" s="35">
        <v>54.572227758941729</v>
      </c>
      <c r="J44" s="35">
        <v>62.428121016184896</v>
      </c>
      <c r="K44" s="35">
        <v>72.05466295198778</v>
      </c>
      <c r="M44" s="40">
        <v>89</v>
      </c>
      <c r="N44" s="35">
        <v>112.02198574980787</v>
      </c>
      <c r="O44" s="35">
        <v>122.94220679828861</v>
      </c>
      <c r="P44" s="35">
        <v>135.9775670712404</v>
      </c>
    </row>
    <row r="45" spans="2:16" x14ac:dyDescent="0.25">
      <c r="B45">
        <v>40</v>
      </c>
      <c r="C45" s="28">
        <f t="shared" si="1"/>
        <v>55.75847927888703</v>
      </c>
      <c r="D45" s="28">
        <f t="shared" si="1"/>
        <v>63.690739751564458</v>
      </c>
      <c r="E45" s="28">
        <f t="shared" si="1"/>
        <v>73.40195751899104</v>
      </c>
      <c r="H45" s="40">
        <v>40</v>
      </c>
      <c r="I45" s="35">
        <v>55.75847927888703</v>
      </c>
      <c r="J45" s="35">
        <v>63.690739751564458</v>
      </c>
      <c r="K45" s="35">
        <v>73.40195751899104</v>
      </c>
      <c r="M45" s="40">
        <v>90</v>
      </c>
      <c r="N45" s="35">
        <v>113.14527014255542</v>
      </c>
      <c r="O45" s="35">
        <v>124.11631868612128</v>
      </c>
      <c r="P45" s="35">
        <v>137.20835412917324</v>
      </c>
    </row>
    <row r="46" spans="2:16" x14ac:dyDescent="0.25">
      <c r="B46">
        <v>41</v>
      </c>
      <c r="C46" s="28">
        <f t="shared" si="1"/>
        <v>56.942387146824103</v>
      </c>
      <c r="D46" s="28">
        <f t="shared" si="1"/>
        <v>64.950071335211177</v>
      </c>
      <c r="E46" s="28">
        <f t="shared" si="1"/>
        <v>74.744938398423756</v>
      </c>
      <c r="H46" s="40">
        <v>41</v>
      </c>
      <c r="I46" s="35">
        <v>56.942387146824103</v>
      </c>
      <c r="J46" s="35">
        <v>64.950071335211177</v>
      </c>
      <c r="K46" s="35">
        <v>74.744938398423756</v>
      </c>
      <c r="M46" s="40">
        <v>91</v>
      </c>
      <c r="N46" s="35">
        <v>114.26786767719355</v>
      </c>
      <c r="O46" s="35">
        <v>125.28946310158368</v>
      </c>
      <c r="P46" s="35">
        <v>138.43786378233108</v>
      </c>
    </row>
    <row r="47" spans="2:16" x14ac:dyDescent="0.25">
      <c r="B47">
        <v>42</v>
      </c>
      <c r="C47" s="28">
        <f t="shared" si="1"/>
        <v>58.124037680868028</v>
      </c>
      <c r="D47" s="28">
        <f t="shared" si="1"/>
        <v>66.206236283993249</v>
      </c>
      <c r="E47" s="28">
        <f t="shared" si="1"/>
        <v>76.083762707700032</v>
      </c>
      <c r="H47" s="40">
        <v>42</v>
      </c>
      <c r="I47" s="35">
        <v>58.124037680868028</v>
      </c>
      <c r="J47" s="35">
        <v>66.206236283993249</v>
      </c>
      <c r="K47" s="35">
        <v>76.083762707700032</v>
      </c>
      <c r="M47" s="40">
        <v>92</v>
      </c>
      <c r="N47" s="35">
        <v>115.38978970826685</v>
      </c>
      <c r="O47" s="35">
        <v>126.46165599955255</v>
      </c>
      <c r="P47" s="35">
        <v>139.66611702268358</v>
      </c>
    </row>
    <row r="48" spans="2:16" x14ac:dyDescent="0.25">
      <c r="B48">
        <v>43</v>
      </c>
      <c r="C48" s="28">
        <f t="shared" si="1"/>
        <v>59.303512026899817</v>
      </c>
      <c r="D48" s="28">
        <f t="shared" si="1"/>
        <v>67.459347922325833</v>
      </c>
      <c r="E48" s="28">
        <f t="shared" si="1"/>
        <v>77.418578241313924</v>
      </c>
      <c r="H48" s="40">
        <v>43</v>
      </c>
      <c r="I48" s="35">
        <v>59.303512026899817</v>
      </c>
      <c r="J48" s="35">
        <v>67.459347922325833</v>
      </c>
      <c r="K48" s="35">
        <v>77.418578241313924</v>
      </c>
      <c r="M48" s="40">
        <v>93</v>
      </c>
      <c r="N48" s="35">
        <v>116.51104728087356</v>
      </c>
      <c r="O48" s="35">
        <v>127.63291290105587</v>
      </c>
      <c r="P48" s="35">
        <v>140.89313427323057</v>
      </c>
    </row>
    <row r="49" spans="2:16" x14ac:dyDescent="0.25">
      <c r="B49">
        <v>44</v>
      </c>
      <c r="C49" s="28">
        <f t="shared" si="1"/>
        <v>60.480886582336453</v>
      </c>
      <c r="D49" s="28">
        <f t="shared" si="1"/>
        <v>68.709512969345397</v>
      </c>
      <c r="E49" s="28">
        <f t="shared" si="1"/>
        <v>78.749524228043015</v>
      </c>
      <c r="H49" s="40">
        <v>44</v>
      </c>
      <c r="I49" s="35">
        <v>60.480886582336453</v>
      </c>
      <c r="J49" s="35">
        <v>68.709512969345397</v>
      </c>
      <c r="K49" s="35">
        <v>78.749524228043015</v>
      </c>
      <c r="M49" s="40">
        <v>94</v>
      </c>
      <c r="N49" s="35">
        <v>117.63165114234555</v>
      </c>
      <c r="O49" s="35">
        <v>128.80324890961421</v>
      </c>
      <c r="P49" s="35">
        <v>142.11893540936757</v>
      </c>
    </row>
    <row r="50" spans="2:16" x14ac:dyDescent="0.25">
      <c r="B50">
        <v>45</v>
      </c>
      <c r="C50" s="28">
        <f t="shared" si="1"/>
        <v>61.656233376279566</v>
      </c>
      <c r="D50" s="28">
        <f t="shared" si="1"/>
        <v>69.956832065838213</v>
      </c>
      <c r="E50" s="28">
        <f t="shared" si="1"/>
        <v>80.076732010819029</v>
      </c>
      <c r="H50" s="40">
        <v>45</v>
      </c>
      <c r="I50" s="35">
        <v>61.656233376279566</v>
      </c>
      <c r="J50" s="35">
        <v>69.956832065838213</v>
      </c>
      <c r="K50" s="35">
        <v>80.076732010819029</v>
      </c>
      <c r="M50" s="40">
        <v>95</v>
      </c>
      <c r="N50" s="35">
        <v>118.75161175336737</v>
      </c>
      <c r="O50" s="35">
        <v>129.97267872679876</v>
      </c>
      <c r="P50" s="35">
        <v>143.34353977923126</v>
      </c>
    </row>
    <row r="51" spans="2:16" x14ac:dyDescent="0.25">
      <c r="B51">
        <v>46</v>
      </c>
      <c r="C51" s="28">
        <f t="shared" si="1"/>
        <v>62.829620411408179</v>
      </c>
      <c r="D51" s="28">
        <f t="shared" si="1"/>
        <v>71.201400248311543</v>
      </c>
      <c r="E51" s="28">
        <f t="shared" si="1"/>
        <v>81.400325658710017</v>
      </c>
      <c r="H51" s="40">
        <v>46</v>
      </c>
      <c r="I51" s="35">
        <v>62.829620411408179</v>
      </c>
      <c r="J51" s="35">
        <v>71.201400248311543</v>
      </c>
      <c r="K51" s="35">
        <v>81.400325658710017</v>
      </c>
      <c r="M51" s="40">
        <v>96</v>
      </c>
      <c r="N51" s="35">
        <v>119.87093929856714</v>
      </c>
      <c r="O51" s="35">
        <v>131.14121666705199</v>
      </c>
      <c r="P51" s="35">
        <v>144.56696622308283</v>
      </c>
    </row>
    <row r="52" spans="2:16" x14ac:dyDescent="0.25">
      <c r="B52">
        <v>47</v>
      </c>
      <c r="C52" s="28">
        <f t="shared" si="1"/>
        <v>64.001111972218027</v>
      </c>
      <c r="D52" s="28">
        <f t="shared" si="1"/>
        <v>72.443307376548248</v>
      </c>
      <c r="E52" s="28">
        <f t="shared" si="1"/>
        <v>82.720422519124014</v>
      </c>
      <c r="H52" s="40">
        <v>47</v>
      </c>
      <c r="I52" s="35">
        <v>64.001111972218027</v>
      </c>
      <c r="J52" s="35">
        <v>72.443307376548248</v>
      </c>
      <c r="K52" s="35">
        <v>82.720422519124014</v>
      </c>
      <c r="M52" s="40">
        <v>97</v>
      </c>
      <c r="N52" s="35">
        <v>120.98964369660958</v>
      </c>
      <c r="O52" s="35">
        <v>132.30887667181261</v>
      </c>
      <c r="P52" s="35">
        <v>145.78923309178393</v>
      </c>
    </row>
    <row r="53" spans="2:16" x14ac:dyDescent="0.25">
      <c r="B53">
        <v>48</v>
      </c>
      <c r="C53" s="28">
        <f t="shared" si="1"/>
        <v>65.170768903569837</v>
      </c>
      <c r="D53" s="28">
        <f t="shared" si="1"/>
        <v>73.682638520105755</v>
      </c>
      <c r="E53" s="28">
        <f t="shared" si="1"/>
        <v>84.037133717223469</v>
      </c>
      <c r="H53" s="40">
        <v>48</v>
      </c>
      <c r="I53" s="35">
        <v>65.170768903569837</v>
      </c>
      <c r="J53" s="35">
        <v>73.682638520105755</v>
      </c>
      <c r="K53" s="35">
        <v>84.037133717223469</v>
      </c>
      <c r="M53" s="40">
        <v>98</v>
      </c>
      <c r="N53" s="35">
        <v>122.10773460981943</v>
      </c>
      <c r="O53" s="35">
        <v>133.47567232298493</v>
      </c>
      <c r="P53" s="35">
        <v>147.01035826441762</v>
      </c>
    </row>
    <row r="54" spans="2:16" x14ac:dyDescent="0.25">
      <c r="B54">
        <v>49</v>
      </c>
      <c r="C54" s="28">
        <f t="shared" si="1"/>
        <v>66.338648862968824</v>
      </c>
      <c r="D54" s="28">
        <f t="shared" si="1"/>
        <v>74.919474308478186</v>
      </c>
      <c r="E54" s="28">
        <f t="shared" si="1"/>
        <v>85.350564608593089</v>
      </c>
      <c r="H54" s="40">
        <v>49</v>
      </c>
      <c r="I54" s="35">
        <v>66.338648862968824</v>
      </c>
      <c r="J54" s="35">
        <v>74.919474308478186</v>
      </c>
      <c r="K54" s="35">
        <v>85.350564608593089</v>
      </c>
      <c r="M54" s="40">
        <v>99</v>
      </c>
      <c r="N54" s="35">
        <v>123.2252214533618</v>
      </c>
      <c r="O54" s="35">
        <v>134.64161685578915</v>
      </c>
      <c r="P54" s="35">
        <v>148.2303591651017</v>
      </c>
    </row>
    <row r="55" spans="2:16" x14ac:dyDescent="0.25">
      <c r="B55">
        <v>50</v>
      </c>
      <c r="C55" s="28">
        <f t="shared" si="1"/>
        <v>67.504806549541186</v>
      </c>
      <c r="D55" s="28">
        <f t="shared" si="1"/>
        <v>76.15389124901273</v>
      </c>
      <c r="E55" s="28">
        <f t="shared" si="1"/>
        <v>86.660815190403127</v>
      </c>
      <c r="H55" s="40">
        <v>50</v>
      </c>
      <c r="I55" s="35">
        <v>67.504806549541186</v>
      </c>
      <c r="J55" s="35">
        <v>76.15389124901273</v>
      </c>
      <c r="K55" s="35">
        <v>86.660815190403127</v>
      </c>
      <c r="M55" s="40">
        <v>100</v>
      </c>
      <c r="N55" s="35">
        <v>124.34211340400408</v>
      </c>
      <c r="O55" s="35">
        <v>135.80672317102679</v>
      </c>
      <c r="P55" s="35">
        <v>149.44925277903872</v>
      </c>
    </row>
    <row r="56" spans="2:16" x14ac:dyDescent="0.25">
      <c r="B56">
        <v>51</v>
      </c>
      <c r="C56" s="28">
        <f t="shared" si="1"/>
        <v>68.669293912285795</v>
      </c>
      <c r="D56" s="28">
        <f t="shared" si="1"/>
        <v>77.385962016137256</v>
      </c>
      <c r="E56" s="28">
        <f t="shared" si="1"/>
        <v>87.967980475628636</v>
      </c>
    </row>
    <row r="57" spans="2:16" x14ac:dyDescent="0.25">
      <c r="B57">
        <v>52</v>
      </c>
      <c r="C57" s="28">
        <f t="shared" si="1"/>
        <v>69.83216033984813</v>
      </c>
      <c r="D57" s="28">
        <f t="shared" si="1"/>
        <v>78.615755715002479</v>
      </c>
      <c r="E57" s="28">
        <f t="shared" si="1"/>
        <v>89.272150834304469</v>
      </c>
    </row>
    <row r="58" spans="2:16" x14ac:dyDescent="0.25">
      <c r="B58">
        <v>53</v>
      </c>
      <c r="C58" s="28">
        <f t="shared" si="1"/>
        <v>70.993452833782285</v>
      </c>
      <c r="D58" s="28">
        <f t="shared" si="1"/>
        <v>79.843338122251481</v>
      </c>
      <c r="E58" s="28">
        <f t="shared" si="1"/>
        <v>90.57341230529866</v>
      </c>
    </row>
    <row r="59" spans="2:16" x14ac:dyDescent="0.25">
      <c r="B59">
        <v>54</v>
      </c>
      <c r="C59" s="28">
        <f t="shared" si="1"/>
        <v>72.153216167023103</v>
      </c>
      <c r="D59" s="28">
        <f t="shared" si="1"/>
        <v>81.068771906297101</v>
      </c>
      <c r="E59" s="28">
        <f t="shared" si="1"/>
        <v>91.871846881660076</v>
      </c>
    </row>
    <row r="60" spans="2:16" x14ac:dyDescent="0.25">
      <c r="B60">
        <v>55</v>
      </c>
      <c r="C60" s="28">
        <f t="shared" si="1"/>
        <v>73.311493029083252</v>
      </c>
      <c r="D60" s="28">
        <f t="shared" si="1"/>
        <v>82.292116829199671</v>
      </c>
      <c r="E60" s="28">
        <f t="shared" si="1"/>
        <v>93.16753277222854</v>
      </c>
    </row>
    <row r="61" spans="2:16" x14ac:dyDescent="0.25">
      <c r="B61">
        <v>56</v>
      </c>
      <c r="C61" s="28">
        <f t="shared" si="1"/>
        <v>74.468324159309361</v>
      </c>
      <c r="D61" s="28">
        <f t="shared" si="1"/>
        <v>83.513429931989407</v>
      </c>
      <c r="E61" s="28">
        <f t="shared" si="1"/>
        <v>94.460544641878059</v>
      </c>
    </row>
    <row r="62" spans="2:16" x14ac:dyDescent="0.25">
      <c r="B62">
        <v>57</v>
      </c>
      <c r="C62" s="28">
        <f t="shared" si="1"/>
        <v>75.623748469376068</v>
      </c>
      <c r="D62" s="28">
        <f t="shared" si="1"/>
        <v>84.732765705063827</v>
      </c>
      <c r="E62" s="28">
        <f t="shared" si="1"/>
        <v>95.750953832489458</v>
      </c>
    </row>
    <row r="63" spans="2:16" x14ac:dyDescent="0.25">
      <c r="B63">
        <v>58</v>
      </c>
      <c r="C63" s="28">
        <f t="shared" si="1"/>
        <v>76.777803156061495</v>
      </c>
      <c r="D63" s="28">
        <f t="shared" si="1"/>
        <v>85.950176245103478</v>
      </c>
      <c r="E63" s="28">
        <f t="shared" si="1"/>
        <v>97.038828566508798</v>
      </c>
    </row>
    <row r="64" spans="2:16" x14ac:dyDescent="0.25">
      <c r="B64">
        <v>59</v>
      </c>
      <c r="C64" s="28">
        <f t="shared" si="1"/>
        <v>77.930523805230422</v>
      </c>
      <c r="D64" s="28">
        <f t="shared" si="1"/>
        <v>87.165711399787568</v>
      </c>
      <c r="E64" s="28">
        <f t="shared" si="1"/>
        <v>98.324234134741616</v>
      </c>
    </row>
    <row r="65" spans="2:5" x14ac:dyDescent="0.25">
      <c r="B65">
        <v>60</v>
      </c>
      <c r="C65" s="28">
        <f t="shared" si="1"/>
        <v>79.081944487848716</v>
      </c>
      <c r="D65" s="28">
        <f t="shared" si="1"/>
        <v>88.379418901449327</v>
      </c>
      <c r="E65" s="28">
        <f t="shared" si="1"/>
        <v>99.607233069849386</v>
      </c>
    </row>
    <row r="66" spans="2:5" x14ac:dyDescent="0.25">
      <c r="B66">
        <v>61</v>
      </c>
      <c r="C66" s="28">
        <f t="shared" si="1"/>
        <v>80.23209784876272</v>
      </c>
      <c r="D66" s="28">
        <f t="shared" si="1"/>
        <v>89.59134449068705</v>
      </c>
      <c r="E66" s="28">
        <f t="shared" si="1"/>
        <v>100.88788530685828</v>
      </c>
    </row>
    <row r="67" spans="2:5" x14ac:dyDescent="0.25">
      <c r="B67">
        <v>62</v>
      </c>
      <c r="C67" s="28">
        <f t="shared" si="1"/>
        <v>81.381015188899099</v>
      </c>
      <c r="D67" s="28">
        <f t="shared" si="1"/>
        <v>90.801532030838686</v>
      </c>
      <c r="E67" s="28">
        <f t="shared" si="1"/>
        <v>102.16624833184875</v>
      </c>
    </row>
    <row r="68" spans="2:5" x14ac:dyDescent="0.25">
      <c r="B68">
        <v>63</v>
      </c>
      <c r="C68" s="28">
        <f t="shared" si="1"/>
        <v>82.528726541471798</v>
      </c>
      <c r="D68" s="28">
        <f t="shared" si="1"/>
        <v>92.010023614131995</v>
      </c>
      <c r="E68" s="28">
        <f t="shared" si="1"/>
        <v>103.44237731987312</v>
      </c>
    </row>
    <row r="69" spans="2:5" x14ac:dyDescent="0.25">
      <c r="B69">
        <v>64</v>
      </c>
      <c r="C69" s="28">
        <f t="shared" si="1"/>
        <v>83.67526074272098</v>
      </c>
      <c r="D69" s="28">
        <f t="shared" si="1"/>
        <v>93.216859660238413</v>
      </c>
      <c r="E69" s="28">
        <f t="shared" si="1"/>
        <v>104.71632526304057</v>
      </c>
    </row>
    <row r="70" spans="2:5" x14ac:dyDescent="0.25">
      <c r="B70">
        <v>65</v>
      </c>
      <c r="C70" s="28">
        <f t="shared" si="1"/>
        <v>84.82064549765667</v>
      </c>
      <c r="D70" s="28">
        <f t="shared" si="1"/>
        <v>94.422079007885031</v>
      </c>
      <c r="E70" s="28">
        <f t="shared" si="1"/>
        <v>105.98814308961286</v>
      </c>
    </row>
    <row r="71" spans="2:5" x14ac:dyDescent="0.25">
      <c r="B71">
        <v>66</v>
      </c>
      <c r="C71" s="28">
        <f t="shared" si="1"/>
        <v>85.964907441230949</v>
      </c>
      <c r="D71" s="28">
        <f t="shared" si="1"/>
        <v>95.625719000112895</v>
      </c>
      <c r="E71" s="28">
        <f t="shared" si="1"/>
        <v>107.25787977487062</v>
      </c>
    </row>
    <row r="72" spans="2:5" x14ac:dyDescent="0.25">
      <c r="B72">
        <v>67</v>
      </c>
      <c r="C72" s="28">
        <f t="shared" si="1"/>
        <v>87.108072195321924</v>
      </c>
      <c r="D72" s="28">
        <f t="shared" si="1"/>
        <v>96.827815563712321</v>
      </c>
      <c r="E72" s="28">
        <f t="shared" si="1"/>
        <v>108.52558244443475</v>
      </c>
    </row>
    <row r="73" spans="2:5" x14ac:dyDescent="0.25">
      <c r="B73">
        <v>68</v>
      </c>
      <c r="C73" s="28">
        <f t="shared" si="1"/>
        <v>88.250164421874132</v>
      </c>
      <c r="D73" s="28">
        <f t="shared" si="1"/>
        <v>98.028403283314091</v>
      </c>
      <c r="E73" s="28">
        <f t="shared" si="1"/>
        <v>109.79129647066172</v>
      </c>
    </row>
    <row r="74" spans="2:5" x14ac:dyDescent="0.25">
      <c r="B74">
        <v>69</v>
      </c>
      <c r="C74" s="28">
        <f t="shared" si="1"/>
        <v>89.391207872507977</v>
      </c>
      <c r="D74" s="28">
        <f t="shared" si="1"/>
        <v>99.227515470569486</v>
      </c>
      <c r="E74" s="28">
        <f t="shared" si="1"/>
        <v>111.0550655626715</v>
      </c>
    </row>
    <row r="75" spans="2:5" x14ac:dyDescent="0.25">
      <c r="B75">
        <v>70</v>
      </c>
      <c r="C75" s="28">
        <f t="shared" si="1"/>
        <v>90.531225434880668</v>
      </c>
      <c r="D75" s="28">
        <f t="shared" si="1"/>
        <v>100.42518422881135</v>
      </c>
      <c r="E75" s="28">
        <f t="shared" si="1"/>
        <v>112.31693185051564</v>
      </c>
    </row>
    <row r="76" spans="2:5" x14ac:dyDescent="0.25">
      <c r="B76">
        <v>71</v>
      </c>
      <c r="C76" s="28">
        <f t="shared" si="1"/>
        <v>91.670239176054849</v>
      </c>
      <c r="D76" s="28">
        <f t="shared" si="1"/>
        <v>101.62144051355199</v>
      </c>
      <c r="E76" s="28">
        <f t="shared" si="1"/>
        <v>113.57693596394481</v>
      </c>
    </row>
    <row r="77" spans="2:5" x14ac:dyDescent="0.25">
      <c r="B77">
        <v>72</v>
      </c>
      <c r="C77" s="28">
        <f t="shared" si="1"/>
        <v>92.808270383107711</v>
      </c>
      <c r="D77" s="28">
        <f t="shared" si="1"/>
        <v>102.8163141891407</v>
      </c>
      <c r="E77" s="28">
        <f t="shared" si="1"/>
        <v>114.83511710619325</v>
      </c>
    </row>
    <row r="78" spans="2:5" x14ac:dyDescent="0.25">
      <c r="B78">
        <v>73</v>
      </c>
      <c r="C78" s="28">
        <f t="shared" si="1"/>
        <v>93.945339601192245</v>
      </c>
      <c r="D78" s="28">
        <f t="shared" si="1"/>
        <v>104.00983408187498</v>
      </c>
      <c r="E78" s="28">
        <f t="shared" si="1"/>
        <v>116.09151312316101</v>
      </c>
    </row>
    <row r="79" spans="2:5" x14ac:dyDescent="0.25">
      <c r="B79">
        <v>74</v>
      </c>
      <c r="C79" s="28">
        <f t="shared" si="1"/>
        <v>95.081466669243255</v>
      </c>
      <c r="D79" s="28">
        <f t="shared" si="1"/>
        <v>105.2020280298331</v>
      </c>
      <c r="E79" s="28">
        <f t="shared" si="1"/>
        <v>117.34616056833926</v>
      </c>
    </row>
    <row r="80" spans="2:5" x14ac:dyDescent="0.25">
      <c r="B80">
        <v>75</v>
      </c>
      <c r="C80" s="28">
        <f t="shared" si="1"/>
        <v>96.216670753503848</v>
      </c>
      <c r="D80" s="28">
        <f t="shared" si="1"/>
        <v>106.39292292967178</v>
      </c>
      <c r="E80" s="28">
        <f t="shared" si="1"/>
        <v>118.59909476379525</v>
      </c>
    </row>
    <row r="81" spans="2:5" x14ac:dyDescent="0.25">
      <c r="B81">
        <v>76</v>
      </c>
      <c r="C81" s="28">
        <f t="shared" si="1"/>
        <v>97.350970379032972</v>
      </c>
      <c r="D81" s="28">
        <f t="shared" si="1"/>
        <v>107.58254478061227</v>
      </c>
      <c r="E81" s="28">
        <f t="shared" si="1"/>
        <v>119.85034985750519</v>
      </c>
    </row>
    <row r="82" spans="2:5" x14ac:dyDescent="0.25">
      <c r="B82">
        <v>77</v>
      </c>
      <c r="C82" s="28">
        <f t="shared" si="1"/>
        <v>98.484383459340435</v>
      </c>
      <c r="D82" s="28">
        <f t="shared" si="1"/>
        <v>108.77091872581831</v>
      </c>
      <c r="E82" s="28">
        <f t="shared" si="1"/>
        <v>121.09995887729865</v>
      </c>
    </row>
    <row r="83" spans="2:5" x14ac:dyDescent="0.25">
      <c r="B83">
        <v>78</v>
      </c>
      <c r="C83" s="28">
        <f t="shared" si="1"/>
        <v>99.61692732428385</v>
      </c>
      <c r="D83" s="28">
        <f t="shared" si="1"/>
        <v>109.95806909135277</v>
      </c>
      <c r="E83" s="28">
        <f t="shared" si="1"/>
        <v>122.34795378165674</v>
      </c>
    </row>
    <row r="84" spans="2:5" x14ac:dyDescent="0.25">
      <c r="B84">
        <v>79</v>
      </c>
      <c r="C84" s="28">
        <f t="shared" si="1"/>
        <v>100.74861874635033</v>
      </c>
      <c r="D84" s="28">
        <f t="shared" si="1"/>
        <v>111.14401942288377</v>
      </c>
      <c r="E84" s="28">
        <f t="shared" si="1"/>
        <v>123.594365507585</v>
      </c>
    </row>
    <row r="85" spans="2:5" x14ac:dyDescent="0.25">
      <c r="B85">
        <v>80</v>
      </c>
      <c r="C85" s="28">
        <f t="shared" si="1"/>
        <v>101.87947396543588</v>
      </c>
      <c r="D85" s="28">
        <f t="shared" si="1"/>
        <v>112.32879252029733</v>
      </c>
      <c r="E85" s="28">
        <f t="shared" si="1"/>
        <v>124.83922401576478</v>
      </c>
    </row>
    <row r="86" spans="2:5" x14ac:dyDescent="0.25">
      <c r="B86">
        <v>81</v>
      </c>
      <c r="C86" s="28">
        <f t="shared" si="1"/>
        <v>103.00950871222618</v>
      </c>
      <c r="D86" s="28">
        <f t="shared" si="1"/>
        <v>113.51241047036055</v>
      </c>
      <c r="E86" s="28">
        <f t="shared" si="1"/>
        <v>126.08255833316947</v>
      </c>
    </row>
    <row r="87" spans="2:5" x14ac:dyDescent="0.25">
      <c r="B87">
        <v>82</v>
      </c>
      <c r="C87" s="28">
        <f t="shared" ref="C87:E105" si="2">_xlfn.CHISQ.INV.RT(C$5,$B87)</f>
        <v>104.13873823027387</v>
      </c>
      <c r="D87" s="28">
        <f t="shared" si="2"/>
        <v>114.69489467756803</v>
      </c>
      <c r="E87" s="28">
        <f t="shared" si="2"/>
        <v>127.32439659331789</v>
      </c>
    </row>
    <row r="88" spans="2:5" x14ac:dyDescent="0.25">
      <c r="B88">
        <v>83</v>
      </c>
      <c r="C88" s="28">
        <f t="shared" si="2"/>
        <v>105.26717729686034</v>
      </c>
      <c r="D88" s="28">
        <f t="shared" si="2"/>
        <v>115.87626589329335</v>
      </c>
      <c r="E88" s="28">
        <f t="shared" si="2"/>
        <v>128.56476607432273</v>
      </c>
    </row>
    <row r="89" spans="2:5" x14ac:dyDescent="0.25">
      <c r="B89">
        <v>84</v>
      </c>
      <c r="C89" s="28">
        <f t="shared" si="2"/>
        <v>106.39484024272251</v>
      </c>
      <c r="D89" s="28">
        <f t="shared" si="2"/>
        <v>117.05654424335823</v>
      </c>
      <c r="E89" s="28">
        <f t="shared" si="2"/>
        <v>129.80369323488014</v>
      </c>
    </row>
    <row r="90" spans="2:5" x14ac:dyDescent="0.25">
      <c r="B90">
        <v>85</v>
      </c>
      <c r="C90" s="28">
        <f t="shared" si="2"/>
        <v>107.52174097071946</v>
      </c>
      <c r="D90" s="28">
        <f t="shared" si="2"/>
        <v>118.23574925412318</v>
      </c>
      <c r="E90" s="28">
        <f t="shared" si="2"/>
        <v>131.04120374833494</v>
      </c>
    </row>
    <row r="91" spans="2:5" x14ac:dyDescent="0.25">
      <c r="B91">
        <v>86</v>
      </c>
      <c r="C91" s="28">
        <f t="shared" si="2"/>
        <v>108.64789297350761</v>
      </c>
      <c r="D91" s="28">
        <f t="shared" si="2"/>
        <v>119.41389987719502</v>
      </c>
      <c r="E91" s="28">
        <f t="shared" si="2"/>
        <v>132.27732253494591</v>
      </c>
    </row>
    <row r="92" spans="2:5" x14ac:dyDescent="0.25">
      <c r="B92">
        <v>87</v>
      </c>
      <c r="C92" s="28">
        <f t="shared" si="2"/>
        <v>109.77330935028796</v>
      </c>
      <c r="D92" s="28">
        <f t="shared" si="2"/>
        <v>120.59101451284054</v>
      </c>
      <c r="E92" s="28">
        <f t="shared" si="2"/>
        <v>133.51207379246569</v>
      </c>
    </row>
    <row r="93" spans="2:5" x14ac:dyDescent="0.25">
      <c r="B93">
        <v>88</v>
      </c>
      <c r="C93" s="28">
        <f t="shared" si="2"/>
        <v>110.89800282268448</v>
      </c>
      <c r="D93" s="28">
        <f t="shared" si="2"/>
        <v>121.76711103218734</v>
      </c>
      <c r="E93" s="28">
        <f t="shared" si="2"/>
        <v>134.74548102514231</v>
      </c>
    </row>
    <row r="94" spans="2:5" x14ac:dyDescent="0.25">
      <c r="B94">
        <v>89</v>
      </c>
      <c r="C94" s="28">
        <f t="shared" si="2"/>
        <v>112.02198574980787</v>
      </c>
      <c r="D94" s="28">
        <f t="shared" si="2"/>
        <v>122.94220679828861</v>
      </c>
      <c r="E94" s="28">
        <f t="shared" si="2"/>
        <v>135.9775670712404</v>
      </c>
    </row>
    <row r="95" spans="2:5" x14ac:dyDescent="0.25">
      <c r="B95">
        <v>90</v>
      </c>
      <c r="C95" s="28">
        <f t="shared" si="2"/>
        <v>113.14527014255542</v>
      </c>
      <c r="D95" s="28">
        <f t="shared" si="2"/>
        <v>124.11631868612128</v>
      </c>
      <c r="E95" s="28">
        <f t="shared" si="2"/>
        <v>137.20835412917324</v>
      </c>
    </row>
    <row r="96" spans="2:5" x14ac:dyDescent="0.25">
      <c r="B96">
        <v>91</v>
      </c>
      <c r="C96" s="28">
        <f t="shared" si="2"/>
        <v>114.26786767719355</v>
      </c>
      <c r="D96" s="28">
        <f t="shared" si="2"/>
        <v>125.28946310158368</v>
      </c>
      <c r="E96" s="28">
        <f t="shared" si="2"/>
        <v>138.43786378233108</v>
      </c>
    </row>
    <row r="97" spans="2:5" x14ac:dyDescent="0.25">
      <c r="B97">
        <v>92</v>
      </c>
      <c r="C97" s="28">
        <f t="shared" si="2"/>
        <v>115.38978970826685</v>
      </c>
      <c r="D97" s="28">
        <f t="shared" si="2"/>
        <v>126.46165599955255</v>
      </c>
      <c r="E97" s="28">
        <f t="shared" si="2"/>
        <v>139.66611702268358</v>
      </c>
    </row>
    <row r="98" spans="2:5" x14ac:dyDescent="0.25">
      <c r="B98">
        <v>93</v>
      </c>
      <c r="C98" s="28">
        <f t="shared" si="2"/>
        <v>116.51104728087356</v>
      </c>
      <c r="D98" s="28">
        <f t="shared" si="2"/>
        <v>127.63291290105587</v>
      </c>
      <c r="E98" s="28">
        <f t="shared" si="2"/>
        <v>140.89313427323057</v>
      </c>
    </row>
    <row r="99" spans="2:5" x14ac:dyDescent="0.25">
      <c r="B99">
        <v>94</v>
      </c>
      <c r="C99" s="28">
        <f t="shared" si="2"/>
        <v>117.63165114234555</v>
      </c>
      <c r="D99" s="28">
        <f t="shared" si="2"/>
        <v>128.80324890961421</v>
      </c>
      <c r="E99" s="28">
        <f t="shared" si="2"/>
        <v>142.11893540936757</v>
      </c>
    </row>
    <row r="100" spans="2:5" x14ac:dyDescent="0.25">
      <c r="B100">
        <v>95</v>
      </c>
      <c r="C100" s="28">
        <f t="shared" si="2"/>
        <v>118.75161175336737</v>
      </c>
      <c r="D100" s="28">
        <f t="shared" si="2"/>
        <v>129.97267872679876</v>
      </c>
      <c r="E100" s="28">
        <f t="shared" si="2"/>
        <v>143.34353977923126</v>
      </c>
    </row>
    <row r="101" spans="2:5" x14ac:dyDescent="0.25">
      <c r="B101">
        <v>96</v>
      </c>
      <c r="C101" s="28">
        <f t="shared" si="2"/>
        <v>119.87093929856714</v>
      </c>
      <c r="D101" s="28">
        <f t="shared" si="2"/>
        <v>131.14121666705199</v>
      </c>
      <c r="E101" s="28">
        <f t="shared" si="2"/>
        <v>144.56696622308283</v>
      </c>
    </row>
    <row r="102" spans="2:5" x14ac:dyDescent="0.25">
      <c r="B102">
        <v>97</v>
      </c>
      <c r="C102" s="28">
        <f t="shared" si="2"/>
        <v>120.98964369660958</v>
      </c>
      <c r="D102" s="28">
        <f t="shared" si="2"/>
        <v>132.30887667181261</v>
      </c>
      <c r="E102" s="28">
        <f t="shared" si="2"/>
        <v>145.78923309178393</v>
      </c>
    </row>
    <row r="103" spans="2:5" x14ac:dyDescent="0.25">
      <c r="B103">
        <v>98</v>
      </c>
      <c r="C103" s="28">
        <f t="shared" si="2"/>
        <v>122.10773460981943</v>
      </c>
      <c r="D103" s="28">
        <f t="shared" si="2"/>
        <v>133.47567232298493</v>
      </c>
      <c r="E103" s="28">
        <f t="shared" si="2"/>
        <v>147.01035826441762</v>
      </c>
    </row>
    <row r="104" spans="2:5" x14ac:dyDescent="0.25">
      <c r="B104">
        <v>99</v>
      </c>
      <c r="C104" s="28">
        <f t="shared" si="2"/>
        <v>123.2252214533618</v>
      </c>
      <c r="D104" s="28">
        <f t="shared" si="2"/>
        <v>134.64161685578915</v>
      </c>
      <c r="E104" s="28">
        <f t="shared" si="2"/>
        <v>148.2303591651017</v>
      </c>
    </row>
    <row r="105" spans="2:5" x14ac:dyDescent="0.25">
      <c r="B105">
        <v>100</v>
      </c>
      <c r="C105" s="28">
        <f t="shared" si="2"/>
        <v>124.34211340400408</v>
      </c>
      <c r="D105" s="28">
        <f t="shared" si="2"/>
        <v>135.80672317102679</v>
      </c>
      <c r="E105" s="28">
        <f t="shared" si="2"/>
        <v>149.44925277903872</v>
      </c>
    </row>
  </sheetData>
  <mergeCells count="4">
    <mergeCell ref="I4:K4"/>
    <mergeCell ref="N4:P4"/>
    <mergeCell ref="T4:V4"/>
    <mergeCell ref="X4:Z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52"/>
  <sheetViews>
    <sheetView topLeftCell="F1" workbookViewId="0">
      <selection activeCell="O4" sqref="O4:AB28"/>
    </sheetView>
  </sheetViews>
  <sheetFormatPr defaultRowHeight="15" x14ac:dyDescent="0.25"/>
  <cols>
    <col min="15" max="17" width="5.7109375" customWidth="1"/>
    <col min="18" max="18" width="1.5703125" customWidth="1"/>
    <col min="19" max="21" width="5.7109375" customWidth="1"/>
    <col min="22" max="22" width="2.7109375" customWidth="1"/>
    <col min="23" max="28" width="5.7109375" customWidth="1"/>
  </cols>
  <sheetData>
    <row r="2" spans="2:28" x14ac:dyDescent="0.25">
      <c r="D2" t="s">
        <v>114</v>
      </c>
      <c r="I2" t="s">
        <v>114</v>
      </c>
      <c r="P2" t="s">
        <v>114</v>
      </c>
    </row>
    <row r="4" spans="2:28" x14ac:dyDescent="0.25">
      <c r="D4" t="s">
        <v>112</v>
      </c>
      <c r="F4" t="s">
        <v>112</v>
      </c>
      <c r="J4" t="s">
        <v>113</v>
      </c>
      <c r="L4" t="s">
        <v>113</v>
      </c>
      <c r="P4" s="43" t="s">
        <v>112</v>
      </c>
      <c r="Q4" s="43"/>
      <c r="T4" s="43" t="s">
        <v>112</v>
      </c>
      <c r="U4" s="43"/>
      <c r="X4" s="43" t="s">
        <v>113</v>
      </c>
      <c r="Y4" s="43"/>
      <c r="AA4" s="43" t="s">
        <v>113</v>
      </c>
      <c r="AB4" s="43"/>
    </row>
    <row r="5" spans="2:28" x14ac:dyDescent="0.25">
      <c r="D5" s="74">
        <v>0.05</v>
      </c>
      <c r="F5" s="74">
        <v>0.01</v>
      </c>
      <c r="J5" s="74">
        <v>0.05</v>
      </c>
      <c r="L5" s="74">
        <v>0.01</v>
      </c>
      <c r="O5" t="s">
        <v>7</v>
      </c>
      <c r="P5" s="74">
        <v>0.05</v>
      </c>
      <c r="Q5" s="74">
        <v>0.01</v>
      </c>
      <c r="S5" t="s">
        <v>7</v>
      </c>
      <c r="T5" s="74">
        <v>0.05</v>
      </c>
      <c r="U5" s="74">
        <v>0.01</v>
      </c>
      <c r="X5" s="74">
        <v>0.05</v>
      </c>
      <c r="Y5" s="74">
        <v>0.01</v>
      </c>
      <c r="AA5" s="74">
        <v>0.05</v>
      </c>
      <c r="AB5" s="74">
        <v>0.01</v>
      </c>
    </row>
    <row r="6" spans="2:28" x14ac:dyDescent="0.25">
      <c r="B6">
        <v>4</v>
      </c>
      <c r="C6">
        <f>_xlfn.BINOM.INV(B6,0.5,0.025)</f>
        <v>0</v>
      </c>
      <c r="D6">
        <f>C6-1</f>
        <v>-1</v>
      </c>
      <c r="E6">
        <f>_xlfn.BINOM.INV(B6,0.5,0.005)</f>
        <v>0</v>
      </c>
      <c r="F6">
        <f>E6-1</f>
        <v>-1</v>
      </c>
      <c r="H6">
        <v>4</v>
      </c>
      <c r="I6">
        <f>_xlfn.BINOM.INV(H6,0.5,0.05)</f>
        <v>0</v>
      </c>
      <c r="J6">
        <f>I6-1</f>
        <v>-1</v>
      </c>
      <c r="K6">
        <f>_xlfn.BINOM.INV(H6,0.5,0.01)</f>
        <v>0</v>
      </c>
      <c r="L6">
        <f>K6-1</f>
        <v>-1</v>
      </c>
      <c r="O6">
        <v>5</v>
      </c>
      <c r="P6" s="21" t="s">
        <v>115</v>
      </c>
      <c r="Q6" s="21" t="s">
        <v>115</v>
      </c>
      <c r="S6">
        <v>28</v>
      </c>
      <c r="T6">
        <v>8</v>
      </c>
      <c r="U6">
        <v>6</v>
      </c>
      <c r="W6">
        <v>5</v>
      </c>
      <c r="X6">
        <v>0</v>
      </c>
      <c r="Y6">
        <v>-1</v>
      </c>
      <c r="Z6">
        <v>28</v>
      </c>
      <c r="AA6">
        <v>9</v>
      </c>
      <c r="AB6">
        <v>7</v>
      </c>
    </row>
    <row r="7" spans="2:28" x14ac:dyDescent="0.25">
      <c r="B7">
        <v>5</v>
      </c>
      <c r="C7">
        <f t="shared" ref="C7:C52" si="0">_xlfn.BINOM.INV(B7,0.5,0.025)</f>
        <v>0</v>
      </c>
      <c r="D7">
        <f t="shared" ref="D7:D52" si="1">C7-1</f>
        <v>-1</v>
      </c>
      <c r="E7">
        <f t="shared" ref="E7:E52" si="2">_xlfn.BINOM.INV(B7,0.5,0.005)</f>
        <v>0</v>
      </c>
      <c r="F7">
        <f t="shared" ref="F7:F52" si="3">E7-1</f>
        <v>-1</v>
      </c>
      <c r="H7">
        <v>5</v>
      </c>
      <c r="I7">
        <f t="shared" ref="I7:I52" si="4">_xlfn.BINOM.INV(H7,0.5,0.05)</f>
        <v>1</v>
      </c>
      <c r="J7">
        <f t="shared" ref="J7:J52" si="5">I7-1</f>
        <v>0</v>
      </c>
      <c r="K7">
        <f t="shared" ref="K7:K52" si="6">_xlfn.BINOM.INV(H7,0.5,0.01)</f>
        <v>0</v>
      </c>
      <c r="L7">
        <f t="shared" ref="L7:L52" si="7">K7-1</f>
        <v>-1</v>
      </c>
      <c r="O7">
        <v>6</v>
      </c>
      <c r="P7">
        <v>0</v>
      </c>
      <c r="Q7" s="21" t="s">
        <v>115</v>
      </c>
      <c r="S7">
        <v>29</v>
      </c>
      <c r="T7">
        <v>8</v>
      </c>
      <c r="U7">
        <v>7</v>
      </c>
      <c r="W7">
        <v>6</v>
      </c>
      <c r="X7">
        <v>0</v>
      </c>
      <c r="Y7">
        <v>-1</v>
      </c>
      <c r="Z7">
        <v>29</v>
      </c>
      <c r="AA7">
        <v>9</v>
      </c>
      <c r="AB7">
        <v>7</v>
      </c>
    </row>
    <row r="8" spans="2:28" x14ac:dyDescent="0.25">
      <c r="B8">
        <v>6</v>
      </c>
      <c r="C8">
        <f t="shared" si="0"/>
        <v>1</v>
      </c>
      <c r="D8">
        <f t="shared" si="1"/>
        <v>0</v>
      </c>
      <c r="E8">
        <f t="shared" si="2"/>
        <v>0</v>
      </c>
      <c r="F8">
        <f t="shared" si="3"/>
        <v>-1</v>
      </c>
      <c r="H8">
        <v>6</v>
      </c>
      <c r="I8">
        <f t="shared" si="4"/>
        <v>1</v>
      </c>
      <c r="J8">
        <f t="shared" si="5"/>
        <v>0</v>
      </c>
      <c r="K8">
        <f t="shared" si="6"/>
        <v>0</v>
      </c>
      <c r="L8">
        <f t="shared" si="7"/>
        <v>-1</v>
      </c>
      <c r="O8">
        <v>7</v>
      </c>
      <c r="P8">
        <v>0</v>
      </c>
      <c r="Q8" s="21" t="s">
        <v>115</v>
      </c>
      <c r="S8">
        <v>30</v>
      </c>
      <c r="T8">
        <v>9</v>
      </c>
      <c r="U8">
        <v>7</v>
      </c>
      <c r="W8">
        <v>7</v>
      </c>
      <c r="X8">
        <v>0</v>
      </c>
      <c r="Y8">
        <v>0</v>
      </c>
      <c r="Z8">
        <v>30</v>
      </c>
      <c r="AA8">
        <v>10</v>
      </c>
      <c r="AB8">
        <v>8</v>
      </c>
    </row>
    <row r="9" spans="2:28" x14ac:dyDescent="0.25">
      <c r="B9">
        <v>7</v>
      </c>
      <c r="C9">
        <f t="shared" si="0"/>
        <v>1</v>
      </c>
      <c r="D9">
        <f t="shared" si="1"/>
        <v>0</v>
      </c>
      <c r="E9">
        <f t="shared" si="2"/>
        <v>0</v>
      </c>
      <c r="F9">
        <f t="shared" si="3"/>
        <v>-1</v>
      </c>
      <c r="H9">
        <v>7</v>
      </c>
      <c r="I9">
        <f t="shared" si="4"/>
        <v>1</v>
      </c>
      <c r="J9">
        <f t="shared" si="5"/>
        <v>0</v>
      </c>
      <c r="K9">
        <f t="shared" si="6"/>
        <v>1</v>
      </c>
      <c r="L9">
        <f t="shared" si="7"/>
        <v>0</v>
      </c>
      <c r="O9">
        <v>8</v>
      </c>
      <c r="P9">
        <v>0</v>
      </c>
      <c r="Q9">
        <v>0</v>
      </c>
      <c r="S9">
        <v>31</v>
      </c>
      <c r="T9">
        <v>9</v>
      </c>
      <c r="U9">
        <v>7</v>
      </c>
      <c r="W9">
        <v>8</v>
      </c>
      <c r="X9">
        <v>1</v>
      </c>
      <c r="Y9">
        <v>0</v>
      </c>
      <c r="Z9">
        <v>31</v>
      </c>
      <c r="AA9">
        <v>10</v>
      </c>
      <c r="AB9">
        <v>8</v>
      </c>
    </row>
    <row r="10" spans="2:28" x14ac:dyDescent="0.25">
      <c r="B10">
        <v>8</v>
      </c>
      <c r="C10">
        <f t="shared" si="0"/>
        <v>1</v>
      </c>
      <c r="D10">
        <f t="shared" si="1"/>
        <v>0</v>
      </c>
      <c r="E10">
        <f t="shared" si="2"/>
        <v>1</v>
      </c>
      <c r="F10">
        <f t="shared" si="3"/>
        <v>0</v>
      </c>
      <c r="H10">
        <v>8</v>
      </c>
      <c r="I10">
        <f t="shared" si="4"/>
        <v>2</v>
      </c>
      <c r="J10">
        <f t="shared" si="5"/>
        <v>1</v>
      </c>
      <c r="K10">
        <f t="shared" si="6"/>
        <v>1</v>
      </c>
      <c r="L10">
        <f t="shared" si="7"/>
        <v>0</v>
      </c>
      <c r="O10">
        <v>9</v>
      </c>
      <c r="P10">
        <v>1</v>
      </c>
      <c r="Q10">
        <v>0</v>
      </c>
      <c r="S10">
        <v>32</v>
      </c>
      <c r="T10">
        <v>9</v>
      </c>
      <c r="U10">
        <v>8</v>
      </c>
      <c r="W10">
        <v>9</v>
      </c>
      <c r="X10">
        <v>1</v>
      </c>
      <c r="Y10">
        <v>0</v>
      </c>
      <c r="Z10">
        <v>32</v>
      </c>
      <c r="AA10">
        <v>10</v>
      </c>
      <c r="AB10">
        <v>8</v>
      </c>
    </row>
    <row r="11" spans="2:28" x14ac:dyDescent="0.25">
      <c r="B11">
        <v>9</v>
      </c>
      <c r="C11">
        <f t="shared" si="0"/>
        <v>2</v>
      </c>
      <c r="D11">
        <f t="shared" si="1"/>
        <v>1</v>
      </c>
      <c r="E11">
        <f t="shared" si="2"/>
        <v>1</v>
      </c>
      <c r="F11">
        <f t="shared" si="3"/>
        <v>0</v>
      </c>
      <c r="H11">
        <v>9</v>
      </c>
      <c r="I11">
        <f t="shared" si="4"/>
        <v>2</v>
      </c>
      <c r="J11">
        <f t="shared" si="5"/>
        <v>1</v>
      </c>
      <c r="K11">
        <f t="shared" si="6"/>
        <v>1</v>
      </c>
      <c r="L11">
        <f t="shared" si="7"/>
        <v>0</v>
      </c>
      <c r="O11">
        <v>10</v>
      </c>
      <c r="P11">
        <v>1</v>
      </c>
      <c r="Q11">
        <v>0</v>
      </c>
      <c r="S11">
        <v>33</v>
      </c>
      <c r="T11">
        <v>10</v>
      </c>
      <c r="U11">
        <v>8</v>
      </c>
      <c r="W11">
        <v>10</v>
      </c>
      <c r="X11">
        <v>1</v>
      </c>
      <c r="Y11">
        <v>0</v>
      </c>
      <c r="Z11">
        <v>33</v>
      </c>
      <c r="AA11">
        <v>11</v>
      </c>
      <c r="AB11">
        <v>9</v>
      </c>
    </row>
    <row r="12" spans="2:28" x14ac:dyDescent="0.25">
      <c r="B12">
        <v>10</v>
      </c>
      <c r="C12">
        <f t="shared" si="0"/>
        <v>2</v>
      </c>
      <c r="D12">
        <f t="shared" si="1"/>
        <v>1</v>
      </c>
      <c r="E12">
        <f t="shared" si="2"/>
        <v>1</v>
      </c>
      <c r="F12">
        <f t="shared" si="3"/>
        <v>0</v>
      </c>
      <c r="H12">
        <v>10</v>
      </c>
      <c r="I12">
        <f t="shared" si="4"/>
        <v>2</v>
      </c>
      <c r="J12">
        <f t="shared" si="5"/>
        <v>1</v>
      </c>
      <c r="K12">
        <f t="shared" si="6"/>
        <v>1</v>
      </c>
      <c r="L12">
        <f t="shared" si="7"/>
        <v>0</v>
      </c>
      <c r="O12">
        <v>11</v>
      </c>
      <c r="P12">
        <v>1</v>
      </c>
      <c r="Q12">
        <v>0</v>
      </c>
      <c r="S12">
        <v>34</v>
      </c>
      <c r="T12">
        <v>10</v>
      </c>
      <c r="U12">
        <v>9</v>
      </c>
      <c r="W12">
        <v>11</v>
      </c>
      <c r="X12">
        <v>2</v>
      </c>
      <c r="Y12">
        <v>1</v>
      </c>
      <c r="Z12">
        <v>34</v>
      </c>
      <c r="AA12">
        <v>11</v>
      </c>
      <c r="AB12">
        <v>9</v>
      </c>
    </row>
    <row r="13" spans="2:28" x14ac:dyDescent="0.25">
      <c r="B13">
        <v>11</v>
      </c>
      <c r="C13">
        <f t="shared" si="0"/>
        <v>2</v>
      </c>
      <c r="D13">
        <f t="shared" si="1"/>
        <v>1</v>
      </c>
      <c r="E13">
        <f t="shared" si="2"/>
        <v>1</v>
      </c>
      <c r="F13">
        <f t="shared" si="3"/>
        <v>0</v>
      </c>
      <c r="H13">
        <v>11</v>
      </c>
      <c r="I13">
        <f t="shared" si="4"/>
        <v>3</v>
      </c>
      <c r="J13">
        <f t="shared" si="5"/>
        <v>2</v>
      </c>
      <c r="K13">
        <f t="shared" si="6"/>
        <v>2</v>
      </c>
      <c r="L13">
        <f t="shared" si="7"/>
        <v>1</v>
      </c>
      <c r="O13">
        <v>12</v>
      </c>
      <c r="P13">
        <v>2</v>
      </c>
      <c r="Q13">
        <v>1</v>
      </c>
      <c r="S13">
        <v>35</v>
      </c>
      <c r="T13">
        <v>11</v>
      </c>
      <c r="U13">
        <v>9</v>
      </c>
      <c r="W13">
        <v>12</v>
      </c>
      <c r="X13">
        <v>2</v>
      </c>
      <c r="Y13">
        <v>1</v>
      </c>
      <c r="Z13">
        <v>35</v>
      </c>
      <c r="AA13">
        <v>12</v>
      </c>
      <c r="AB13">
        <v>10</v>
      </c>
    </row>
    <row r="14" spans="2:28" x14ac:dyDescent="0.25">
      <c r="B14">
        <v>12</v>
      </c>
      <c r="C14">
        <f t="shared" si="0"/>
        <v>3</v>
      </c>
      <c r="D14">
        <f t="shared" si="1"/>
        <v>2</v>
      </c>
      <c r="E14">
        <f t="shared" si="2"/>
        <v>2</v>
      </c>
      <c r="F14">
        <f t="shared" si="3"/>
        <v>1</v>
      </c>
      <c r="H14">
        <v>12</v>
      </c>
      <c r="I14">
        <f t="shared" si="4"/>
        <v>3</v>
      </c>
      <c r="J14">
        <f t="shared" si="5"/>
        <v>2</v>
      </c>
      <c r="K14">
        <f t="shared" si="6"/>
        <v>2</v>
      </c>
      <c r="L14">
        <f t="shared" si="7"/>
        <v>1</v>
      </c>
      <c r="O14">
        <v>13</v>
      </c>
      <c r="P14">
        <v>2</v>
      </c>
      <c r="Q14">
        <v>1</v>
      </c>
      <c r="S14">
        <v>36</v>
      </c>
      <c r="T14">
        <v>11</v>
      </c>
      <c r="U14">
        <v>9</v>
      </c>
      <c r="W14">
        <v>13</v>
      </c>
      <c r="X14">
        <v>3</v>
      </c>
      <c r="Y14">
        <v>1</v>
      </c>
      <c r="Z14">
        <v>36</v>
      </c>
      <c r="AA14">
        <v>12</v>
      </c>
      <c r="AB14">
        <v>10</v>
      </c>
    </row>
    <row r="15" spans="2:28" x14ac:dyDescent="0.25">
      <c r="B15">
        <v>13</v>
      </c>
      <c r="C15">
        <f t="shared" si="0"/>
        <v>3</v>
      </c>
      <c r="D15">
        <f t="shared" si="1"/>
        <v>2</v>
      </c>
      <c r="E15">
        <f t="shared" si="2"/>
        <v>2</v>
      </c>
      <c r="F15">
        <f t="shared" si="3"/>
        <v>1</v>
      </c>
      <c r="H15">
        <v>13</v>
      </c>
      <c r="I15">
        <f t="shared" si="4"/>
        <v>4</v>
      </c>
      <c r="J15">
        <f t="shared" si="5"/>
        <v>3</v>
      </c>
      <c r="K15">
        <f t="shared" si="6"/>
        <v>2</v>
      </c>
      <c r="L15">
        <f t="shared" si="7"/>
        <v>1</v>
      </c>
      <c r="O15">
        <v>14</v>
      </c>
      <c r="P15">
        <v>2</v>
      </c>
      <c r="Q15">
        <v>1</v>
      </c>
      <c r="S15">
        <v>37</v>
      </c>
      <c r="T15">
        <v>12</v>
      </c>
      <c r="U15">
        <v>10</v>
      </c>
      <c r="W15">
        <v>14</v>
      </c>
      <c r="X15">
        <v>3</v>
      </c>
      <c r="Y15">
        <v>2</v>
      </c>
      <c r="Z15">
        <v>37</v>
      </c>
      <c r="AA15">
        <v>13</v>
      </c>
      <c r="AB15">
        <v>10</v>
      </c>
    </row>
    <row r="16" spans="2:28" x14ac:dyDescent="0.25">
      <c r="B16">
        <v>14</v>
      </c>
      <c r="C16">
        <f t="shared" si="0"/>
        <v>3</v>
      </c>
      <c r="D16">
        <f t="shared" si="1"/>
        <v>2</v>
      </c>
      <c r="E16">
        <f t="shared" si="2"/>
        <v>2</v>
      </c>
      <c r="F16">
        <f t="shared" si="3"/>
        <v>1</v>
      </c>
      <c r="H16">
        <v>14</v>
      </c>
      <c r="I16">
        <f t="shared" si="4"/>
        <v>4</v>
      </c>
      <c r="J16">
        <f t="shared" si="5"/>
        <v>3</v>
      </c>
      <c r="K16">
        <f t="shared" si="6"/>
        <v>3</v>
      </c>
      <c r="L16">
        <f t="shared" si="7"/>
        <v>2</v>
      </c>
      <c r="O16">
        <v>15</v>
      </c>
      <c r="P16">
        <v>3</v>
      </c>
      <c r="Q16">
        <v>2</v>
      </c>
      <c r="S16">
        <v>38</v>
      </c>
      <c r="T16">
        <v>12</v>
      </c>
      <c r="U16">
        <v>10</v>
      </c>
      <c r="W16">
        <v>15</v>
      </c>
      <c r="X16">
        <v>3</v>
      </c>
      <c r="Y16">
        <v>2</v>
      </c>
      <c r="Z16">
        <v>38</v>
      </c>
      <c r="AA16">
        <v>13</v>
      </c>
      <c r="AB16">
        <v>11</v>
      </c>
    </row>
    <row r="17" spans="2:28" x14ac:dyDescent="0.25">
      <c r="B17">
        <v>15</v>
      </c>
      <c r="C17">
        <f t="shared" si="0"/>
        <v>4</v>
      </c>
      <c r="D17">
        <f t="shared" si="1"/>
        <v>3</v>
      </c>
      <c r="E17">
        <f t="shared" si="2"/>
        <v>3</v>
      </c>
      <c r="F17">
        <f t="shared" si="3"/>
        <v>2</v>
      </c>
      <c r="H17">
        <v>15</v>
      </c>
      <c r="I17">
        <f t="shared" si="4"/>
        <v>4</v>
      </c>
      <c r="J17">
        <f t="shared" si="5"/>
        <v>3</v>
      </c>
      <c r="K17">
        <f t="shared" si="6"/>
        <v>3</v>
      </c>
      <c r="L17">
        <f t="shared" si="7"/>
        <v>2</v>
      </c>
      <c r="O17">
        <v>16</v>
      </c>
      <c r="P17">
        <v>3</v>
      </c>
      <c r="Q17">
        <v>2</v>
      </c>
      <c r="S17">
        <v>39</v>
      </c>
      <c r="T17">
        <v>12</v>
      </c>
      <c r="U17">
        <v>11</v>
      </c>
      <c r="W17">
        <v>16</v>
      </c>
      <c r="X17">
        <v>4</v>
      </c>
      <c r="Y17">
        <v>2</v>
      </c>
      <c r="Z17">
        <v>39</v>
      </c>
      <c r="AA17">
        <v>13</v>
      </c>
      <c r="AB17">
        <v>11</v>
      </c>
    </row>
    <row r="18" spans="2:28" x14ac:dyDescent="0.25">
      <c r="B18">
        <v>16</v>
      </c>
      <c r="C18">
        <f t="shared" si="0"/>
        <v>4</v>
      </c>
      <c r="D18">
        <f t="shared" si="1"/>
        <v>3</v>
      </c>
      <c r="E18">
        <f t="shared" si="2"/>
        <v>3</v>
      </c>
      <c r="F18">
        <f t="shared" si="3"/>
        <v>2</v>
      </c>
      <c r="H18">
        <v>16</v>
      </c>
      <c r="I18">
        <f t="shared" si="4"/>
        <v>5</v>
      </c>
      <c r="J18">
        <f t="shared" si="5"/>
        <v>4</v>
      </c>
      <c r="K18">
        <f t="shared" si="6"/>
        <v>3</v>
      </c>
      <c r="L18">
        <f t="shared" si="7"/>
        <v>2</v>
      </c>
      <c r="O18">
        <v>17</v>
      </c>
      <c r="P18">
        <v>4</v>
      </c>
      <c r="Q18">
        <v>2</v>
      </c>
      <c r="S18">
        <v>40</v>
      </c>
      <c r="T18">
        <v>13</v>
      </c>
      <c r="U18">
        <v>11</v>
      </c>
      <c r="W18">
        <v>17</v>
      </c>
      <c r="X18">
        <v>4</v>
      </c>
      <c r="Y18">
        <v>3</v>
      </c>
      <c r="Z18">
        <v>40</v>
      </c>
      <c r="AA18">
        <v>14</v>
      </c>
      <c r="AB18">
        <v>12</v>
      </c>
    </row>
    <row r="19" spans="2:28" x14ac:dyDescent="0.25">
      <c r="B19">
        <v>17</v>
      </c>
      <c r="C19">
        <f t="shared" si="0"/>
        <v>5</v>
      </c>
      <c r="D19">
        <f t="shared" si="1"/>
        <v>4</v>
      </c>
      <c r="E19">
        <f t="shared" si="2"/>
        <v>3</v>
      </c>
      <c r="F19">
        <f t="shared" si="3"/>
        <v>2</v>
      </c>
      <c r="H19">
        <v>17</v>
      </c>
      <c r="I19">
        <f t="shared" si="4"/>
        <v>5</v>
      </c>
      <c r="J19">
        <f t="shared" si="5"/>
        <v>4</v>
      </c>
      <c r="K19">
        <f t="shared" si="6"/>
        <v>4</v>
      </c>
      <c r="L19">
        <f t="shared" si="7"/>
        <v>3</v>
      </c>
      <c r="O19">
        <v>18</v>
      </c>
      <c r="P19">
        <v>4</v>
      </c>
      <c r="Q19">
        <v>3</v>
      </c>
      <c r="S19">
        <v>41</v>
      </c>
      <c r="T19">
        <v>13</v>
      </c>
      <c r="U19">
        <v>11</v>
      </c>
      <c r="W19">
        <v>18</v>
      </c>
      <c r="X19">
        <v>5</v>
      </c>
      <c r="Y19">
        <v>3</v>
      </c>
      <c r="Z19">
        <v>41</v>
      </c>
      <c r="AA19">
        <v>14</v>
      </c>
      <c r="AB19">
        <v>12</v>
      </c>
    </row>
    <row r="20" spans="2:28" x14ac:dyDescent="0.25">
      <c r="B20">
        <v>18</v>
      </c>
      <c r="C20">
        <f t="shared" si="0"/>
        <v>5</v>
      </c>
      <c r="D20">
        <f t="shared" si="1"/>
        <v>4</v>
      </c>
      <c r="E20">
        <f t="shared" si="2"/>
        <v>4</v>
      </c>
      <c r="F20">
        <f t="shared" si="3"/>
        <v>3</v>
      </c>
      <c r="H20">
        <v>18</v>
      </c>
      <c r="I20">
        <f t="shared" si="4"/>
        <v>6</v>
      </c>
      <c r="J20">
        <f t="shared" si="5"/>
        <v>5</v>
      </c>
      <c r="K20">
        <f t="shared" si="6"/>
        <v>4</v>
      </c>
      <c r="L20">
        <f t="shared" si="7"/>
        <v>3</v>
      </c>
      <c r="O20">
        <v>19</v>
      </c>
      <c r="P20">
        <v>4</v>
      </c>
      <c r="Q20">
        <v>3</v>
      </c>
      <c r="S20">
        <v>42</v>
      </c>
      <c r="T20">
        <v>14</v>
      </c>
      <c r="U20">
        <v>12</v>
      </c>
      <c r="W20">
        <v>19</v>
      </c>
      <c r="X20">
        <v>5</v>
      </c>
      <c r="Y20">
        <v>4</v>
      </c>
      <c r="Z20">
        <v>42</v>
      </c>
      <c r="AA20">
        <v>15</v>
      </c>
      <c r="AB20">
        <v>13</v>
      </c>
    </row>
    <row r="21" spans="2:28" x14ac:dyDescent="0.25">
      <c r="B21">
        <v>19</v>
      </c>
      <c r="C21">
        <f t="shared" si="0"/>
        <v>5</v>
      </c>
      <c r="D21">
        <f t="shared" si="1"/>
        <v>4</v>
      </c>
      <c r="E21">
        <f t="shared" si="2"/>
        <v>4</v>
      </c>
      <c r="F21">
        <f t="shared" si="3"/>
        <v>3</v>
      </c>
      <c r="H21">
        <v>19</v>
      </c>
      <c r="I21">
        <f t="shared" si="4"/>
        <v>6</v>
      </c>
      <c r="J21">
        <f t="shared" si="5"/>
        <v>5</v>
      </c>
      <c r="K21">
        <f t="shared" si="6"/>
        <v>5</v>
      </c>
      <c r="L21">
        <f t="shared" si="7"/>
        <v>4</v>
      </c>
      <c r="O21">
        <v>20</v>
      </c>
      <c r="P21">
        <v>5</v>
      </c>
      <c r="Q21">
        <v>3</v>
      </c>
      <c r="S21">
        <v>43</v>
      </c>
      <c r="T21">
        <v>14</v>
      </c>
      <c r="U21">
        <v>12</v>
      </c>
      <c r="W21">
        <v>20</v>
      </c>
      <c r="X21">
        <v>5</v>
      </c>
      <c r="Y21">
        <v>4</v>
      </c>
      <c r="Z21">
        <v>43</v>
      </c>
      <c r="AA21">
        <v>15</v>
      </c>
      <c r="AB21">
        <v>13</v>
      </c>
    </row>
    <row r="22" spans="2:28" x14ac:dyDescent="0.25">
      <c r="B22">
        <v>20</v>
      </c>
      <c r="C22">
        <f t="shared" si="0"/>
        <v>6</v>
      </c>
      <c r="D22">
        <f t="shared" si="1"/>
        <v>5</v>
      </c>
      <c r="E22">
        <f t="shared" si="2"/>
        <v>4</v>
      </c>
      <c r="F22">
        <f t="shared" si="3"/>
        <v>3</v>
      </c>
      <c r="H22">
        <v>20</v>
      </c>
      <c r="I22">
        <f t="shared" si="4"/>
        <v>6</v>
      </c>
      <c r="J22">
        <f t="shared" si="5"/>
        <v>5</v>
      </c>
      <c r="K22">
        <f t="shared" si="6"/>
        <v>5</v>
      </c>
      <c r="L22">
        <f t="shared" si="7"/>
        <v>4</v>
      </c>
      <c r="O22">
        <v>21</v>
      </c>
      <c r="P22">
        <v>5</v>
      </c>
      <c r="Q22">
        <v>4</v>
      </c>
      <c r="S22">
        <v>44</v>
      </c>
      <c r="T22">
        <v>15</v>
      </c>
      <c r="U22">
        <v>13</v>
      </c>
      <c r="W22">
        <v>21</v>
      </c>
      <c r="X22">
        <v>6</v>
      </c>
      <c r="Y22">
        <v>4</v>
      </c>
      <c r="Z22">
        <v>44</v>
      </c>
      <c r="AA22">
        <v>16</v>
      </c>
      <c r="AB22">
        <v>13</v>
      </c>
    </row>
    <row r="23" spans="2:28" x14ac:dyDescent="0.25">
      <c r="B23">
        <v>21</v>
      </c>
      <c r="C23">
        <f t="shared" si="0"/>
        <v>6</v>
      </c>
      <c r="D23">
        <f t="shared" si="1"/>
        <v>5</v>
      </c>
      <c r="E23">
        <f t="shared" si="2"/>
        <v>5</v>
      </c>
      <c r="F23">
        <f t="shared" si="3"/>
        <v>4</v>
      </c>
      <c r="H23">
        <v>21</v>
      </c>
      <c r="I23">
        <f t="shared" si="4"/>
        <v>7</v>
      </c>
      <c r="J23">
        <f t="shared" si="5"/>
        <v>6</v>
      </c>
      <c r="K23">
        <f t="shared" si="6"/>
        <v>5</v>
      </c>
      <c r="L23">
        <f t="shared" si="7"/>
        <v>4</v>
      </c>
      <c r="O23">
        <v>22</v>
      </c>
      <c r="P23">
        <v>5</v>
      </c>
      <c r="Q23">
        <v>4</v>
      </c>
      <c r="S23">
        <v>45</v>
      </c>
      <c r="T23">
        <v>15</v>
      </c>
      <c r="U23">
        <v>13</v>
      </c>
      <c r="W23">
        <v>22</v>
      </c>
      <c r="X23">
        <v>6</v>
      </c>
      <c r="Y23">
        <v>5</v>
      </c>
      <c r="Z23">
        <v>45</v>
      </c>
      <c r="AA23">
        <v>16</v>
      </c>
      <c r="AB23">
        <v>14</v>
      </c>
    </row>
    <row r="24" spans="2:28" x14ac:dyDescent="0.25">
      <c r="B24">
        <v>22</v>
      </c>
      <c r="C24">
        <f t="shared" si="0"/>
        <v>6</v>
      </c>
      <c r="D24">
        <f t="shared" si="1"/>
        <v>5</v>
      </c>
      <c r="E24">
        <f t="shared" si="2"/>
        <v>5</v>
      </c>
      <c r="F24">
        <f t="shared" si="3"/>
        <v>4</v>
      </c>
      <c r="H24">
        <v>22</v>
      </c>
      <c r="I24">
        <f t="shared" si="4"/>
        <v>7</v>
      </c>
      <c r="J24">
        <f t="shared" si="5"/>
        <v>6</v>
      </c>
      <c r="K24">
        <f t="shared" si="6"/>
        <v>6</v>
      </c>
      <c r="L24">
        <f t="shared" si="7"/>
        <v>5</v>
      </c>
      <c r="O24">
        <v>23</v>
      </c>
      <c r="P24">
        <v>6</v>
      </c>
      <c r="Q24">
        <v>4</v>
      </c>
      <c r="S24">
        <v>46</v>
      </c>
      <c r="T24">
        <v>15</v>
      </c>
      <c r="U24">
        <v>13</v>
      </c>
      <c r="W24">
        <v>23</v>
      </c>
      <c r="X24">
        <v>7</v>
      </c>
      <c r="Y24">
        <v>5</v>
      </c>
      <c r="Z24">
        <v>46</v>
      </c>
      <c r="AA24">
        <v>16</v>
      </c>
      <c r="AB24">
        <v>14</v>
      </c>
    </row>
    <row r="25" spans="2:28" x14ac:dyDescent="0.25">
      <c r="B25">
        <v>23</v>
      </c>
      <c r="C25">
        <f t="shared" si="0"/>
        <v>7</v>
      </c>
      <c r="D25">
        <f t="shared" si="1"/>
        <v>6</v>
      </c>
      <c r="E25">
        <f t="shared" si="2"/>
        <v>5</v>
      </c>
      <c r="F25">
        <f t="shared" si="3"/>
        <v>4</v>
      </c>
      <c r="H25">
        <v>23</v>
      </c>
      <c r="I25">
        <f t="shared" si="4"/>
        <v>8</v>
      </c>
      <c r="J25">
        <f t="shared" si="5"/>
        <v>7</v>
      </c>
      <c r="K25">
        <f t="shared" si="6"/>
        <v>6</v>
      </c>
      <c r="L25">
        <f t="shared" si="7"/>
        <v>5</v>
      </c>
      <c r="O25">
        <v>24</v>
      </c>
      <c r="P25">
        <v>6</v>
      </c>
      <c r="Q25">
        <v>5</v>
      </c>
      <c r="S25">
        <v>47</v>
      </c>
      <c r="T25">
        <v>16</v>
      </c>
      <c r="U25">
        <v>14</v>
      </c>
      <c r="W25">
        <v>24</v>
      </c>
      <c r="X25">
        <v>7</v>
      </c>
      <c r="Y25">
        <v>5</v>
      </c>
      <c r="Z25">
        <v>47</v>
      </c>
      <c r="AA25">
        <v>17</v>
      </c>
      <c r="AB25">
        <v>15</v>
      </c>
    </row>
    <row r="26" spans="2:28" x14ac:dyDescent="0.25">
      <c r="B26">
        <v>24</v>
      </c>
      <c r="C26">
        <f t="shared" si="0"/>
        <v>7</v>
      </c>
      <c r="D26">
        <f t="shared" si="1"/>
        <v>6</v>
      </c>
      <c r="E26">
        <f t="shared" si="2"/>
        <v>6</v>
      </c>
      <c r="F26">
        <f t="shared" si="3"/>
        <v>5</v>
      </c>
      <c r="H26">
        <v>24</v>
      </c>
      <c r="I26">
        <f t="shared" si="4"/>
        <v>8</v>
      </c>
      <c r="J26">
        <f t="shared" si="5"/>
        <v>7</v>
      </c>
      <c r="K26">
        <f t="shared" si="6"/>
        <v>6</v>
      </c>
      <c r="L26">
        <f t="shared" si="7"/>
        <v>5</v>
      </c>
      <c r="O26">
        <v>25</v>
      </c>
      <c r="P26">
        <v>7</v>
      </c>
      <c r="Q26">
        <v>5</v>
      </c>
      <c r="S26">
        <v>48</v>
      </c>
      <c r="T26">
        <v>16</v>
      </c>
      <c r="U26">
        <v>14</v>
      </c>
      <c r="W26">
        <v>25</v>
      </c>
      <c r="X26">
        <v>7</v>
      </c>
      <c r="Y26">
        <v>6</v>
      </c>
      <c r="Z26">
        <v>48</v>
      </c>
      <c r="AA26">
        <v>17</v>
      </c>
      <c r="AB26">
        <v>15</v>
      </c>
    </row>
    <row r="27" spans="2:28" x14ac:dyDescent="0.25">
      <c r="B27">
        <v>25</v>
      </c>
      <c r="C27">
        <f t="shared" si="0"/>
        <v>8</v>
      </c>
      <c r="D27">
        <f t="shared" si="1"/>
        <v>7</v>
      </c>
      <c r="E27">
        <f t="shared" si="2"/>
        <v>6</v>
      </c>
      <c r="F27">
        <f t="shared" si="3"/>
        <v>5</v>
      </c>
      <c r="H27">
        <v>25</v>
      </c>
      <c r="I27">
        <f t="shared" si="4"/>
        <v>8</v>
      </c>
      <c r="J27">
        <f t="shared" si="5"/>
        <v>7</v>
      </c>
      <c r="K27">
        <f t="shared" si="6"/>
        <v>7</v>
      </c>
      <c r="L27">
        <f t="shared" si="7"/>
        <v>6</v>
      </c>
      <c r="O27">
        <v>26</v>
      </c>
      <c r="P27">
        <v>7</v>
      </c>
      <c r="Q27">
        <v>6</v>
      </c>
      <c r="S27">
        <v>49</v>
      </c>
      <c r="T27">
        <v>17</v>
      </c>
      <c r="U27">
        <v>15</v>
      </c>
      <c r="W27">
        <v>26</v>
      </c>
      <c r="X27">
        <v>8</v>
      </c>
      <c r="Y27">
        <v>6</v>
      </c>
      <c r="Z27">
        <v>49</v>
      </c>
      <c r="AA27">
        <v>18</v>
      </c>
      <c r="AB27">
        <v>15</v>
      </c>
    </row>
    <row r="28" spans="2:28" x14ac:dyDescent="0.25">
      <c r="B28">
        <v>26</v>
      </c>
      <c r="C28">
        <f t="shared" si="0"/>
        <v>8</v>
      </c>
      <c r="D28">
        <f t="shared" si="1"/>
        <v>7</v>
      </c>
      <c r="E28">
        <f t="shared" si="2"/>
        <v>7</v>
      </c>
      <c r="F28">
        <f t="shared" si="3"/>
        <v>6</v>
      </c>
      <c r="H28">
        <v>26</v>
      </c>
      <c r="I28">
        <f t="shared" si="4"/>
        <v>9</v>
      </c>
      <c r="J28">
        <f t="shared" si="5"/>
        <v>8</v>
      </c>
      <c r="K28">
        <f t="shared" si="6"/>
        <v>7</v>
      </c>
      <c r="L28">
        <f t="shared" si="7"/>
        <v>6</v>
      </c>
      <c r="O28">
        <v>27</v>
      </c>
      <c r="P28">
        <v>7</v>
      </c>
      <c r="Q28">
        <v>6</v>
      </c>
      <c r="S28">
        <v>50</v>
      </c>
      <c r="T28">
        <v>17</v>
      </c>
      <c r="U28">
        <v>15</v>
      </c>
      <c r="W28">
        <v>27</v>
      </c>
      <c r="X28">
        <v>8</v>
      </c>
      <c r="Y28">
        <v>7</v>
      </c>
      <c r="Z28">
        <v>50</v>
      </c>
      <c r="AA28">
        <v>18</v>
      </c>
      <c r="AB28">
        <v>16</v>
      </c>
    </row>
    <row r="29" spans="2:28" x14ac:dyDescent="0.25">
      <c r="B29">
        <v>27</v>
      </c>
      <c r="C29">
        <f t="shared" si="0"/>
        <v>8</v>
      </c>
      <c r="D29">
        <f t="shared" si="1"/>
        <v>7</v>
      </c>
      <c r="E29">
        <f t="shared" si="2"/>
        <v>7</v>
      </c>
      <c r="F29">
        <f t="shared" si="3"/>
        <v>6</v>
      </c>
      <c r="H29">
        <v>27</v>
      </c>
      <c r="I29">
        <f t="shared" si="4"/>
        <v>9</v>
      </c>
      <c r="J29">
        <f t="shared" si="5"/>
        <v>8</v>
      </c>
      <c r="K29">
        <f t="shared" si="6"/>
        <v>8</v>
      </c>
      <c r="L29">
        <f t="shared" si="7"/>
        <v>7</v>
      </c>
    </row>
    <row r="30" spans="2:28" x14ac:dyDescent="0.25">
      <c r="B30">
        <v>28</v>
      </c>
      <c r="C30">
        <f t="shared" si="0"/>
        <v>9</v>
      </c>
      <c r="D30">
        <f t="shared" si="1"/>
        <v>8</v>
      </c>
      <c r="E30">
        <f t="shared" si="2"/>
        <v>7</v>
      </c>
      <c r="F30">
        <f t="shared" si="3"/>
        <v>6</v>
      </c>
      <c r="H30">
        <v>28</v>
      </c>
      <c r="I30">
        <f t="shared" si="4"/>
        <v>10</v>
      </c>
      <c r="J30">
        <f t="shared" si="5"/>
        <v>9</v>
      </c>
      <c r="K30">
        <f t="shared" si="6"/>
        <v>8</v>
      </c>
      <c r="L30">
        <f t="shared" si="7"/>
        <v>7</v>
      </c>
    </row>
    <row r="31" spans="2:28" x14ac:dyDescent="0.25">
      <c r="B31">
        <v>29</v>
      </c>
      <c r="C31">
        <f t="shared" si="0"/>
        <v>9</v>
      </c>
      <c r="D31">
        <f t="shared" si="1"/>
        <v>8</v>
      </c>
      <c r="E31">
        <f t="shared" si="2"/>
        <v>8</v>
      </c>
      <c r="F31">
        <f t="shared" si="3"/>
        <v>7</v>
      </c>
      <c r="H31">
        <v>29</v>
      </c>
      <c r="I31">
        <f t="shared" si="4"/>
        <v>10</v>
      </c>
      <c r="J31">
        <f t="shared" si="5"/>
        <v>9</v>
      </c>
      <c r="K31">
        <f t="shared" si="6"/>
        <v>8</v>
      </c>
      <c r="L31">
        <f t="shared" si="7"/>
        <v>7</v>
      </c>
    </row>
    <row r="32" spans="2:28" x14ac:dyDescent="0.25">
      <c r="B32">
        <v>30</v>
      </c>
      <c r="C32">
        <f t="shared" si="0"/>
        <v>10</v>
      </c>
      <c r="D32">
        <f t="shared" si="1"/>
        <v>9</v>
      </c>
      <c r="E32">
        <f t="shared" si="2"/>
        <v>8</v>
      </c>
      <c r="F32">
        <f t="shared" si="3"/>
        <v>7</v>
      </c>
      <c r="H32">
        <v>30</v>
      </c>
      <c r="I32">
        <f t="shared" si="4"/>
        <v>11</v>
      </c>
      <c r="J32">
        <f t="shared" si="5"/>
        <v>10</v>
      </c>
      <c r="K32">
        <f t="shared" si="6"/>
        <v>9</v>
      </c>
      <c r="L32">
        <f t="shared" si="7"/>
        <v>8</v>
      </c>
    </row>
    <row r="33" spans="2:12" x14ac:dyDescent="0.25">
      <c r="B33">
        <v>31</v>
      </c>
      <c r="C33">
        <f t="shared" si="0"/>
        <v>10</v>
      </c>
      <c r="D33">
        <f t="shared" si="1"/>
        <v>9</v>
      </c>
      <c r="E33">
        <f t="shared" si="2"/>
        <v>8</v>
      </c>
      <c r="F33">
        <f t="shared" si="3"/>
        <v>7</v>
      </c>
      <c r="H33">
        <v>31</v>
      </c>
      <c r="I33">
        <f t="shared" si="4"/>
        <v>11</v>
      </c>
      <c r="J33">
        <f t="shared" si="5"/>
        <v>10</v>
      </c>
      <c r="K33">
        <f t="shared" si="6"/>
        <v>9</v>
      </c>
      <c r="L33">
        <f t="shared" si="7"/>
        <v>8</v>
      </c>
    </row>
    <row r="34" spans="2:12" x14ac:dyDescent="0.25">
      <c r="B34">
        <v>32</v>
      </c>
      <c r="C34">
        <f t="shared" si="0"/>
        <v>10</v>
      </c>
      <c r="D34">
        <f t="shared" si="1"/>
        <v>9</v>
      </c>
      <c r="E34">
        <f t="shared" si="2"/>
        <v>9</v>
      </c>
      <c r="F34">
        <f t="shared" si="3"/>
        <v>8</v>
      </c>
      <c r="H34">
        <v>32</v>
      </c>
      <c r="I34">
        <f t="shared" si="4"/>
        <v>11</v>
      </c>
      <c r="J34">
        <f t="shared" si="5"/>
        <v>10</v>
      </c>
      <c r="K34">
        <f t="shared" si="6"/>
        <v>9</v>
      </c>
      <c r="L34">
        <f t="shared" si="7"/>
        <v>8</v>
      </c>
    </row>
    <row r="35" spans="2:12" x14ac:dyDescent="0.25">
      <c r="B35">
        <v>33</v>
      </c>
      <c r="C35">
        <f t="shared" si="0"/>
        <v>11</v>
      </c>
      <c r="D35">
        <f t="shared" si="1"/>
        <v>10</v>
      </c>
      <c r="E35">
        <f t="shared" si="2"/>
        <v>9</v>
      </c>
      <c r="F35">
        <f t="shared" si="3"/>
        <v>8</v>
      </c>
      <c r="H35">
        <v>33</v>
      </c>
      <c r="I35">
        <f t="shared" si="4"/>
        <v>12</v>
      </c>
      <c r="J35">
        <f t="shared" si="5"/>
        <v>11</v>
      </c>
      <c r="K35">
        <f t="shared" si="6"/>
        <v>10</v>
      </c>
      <c r="L35">
        <f t="shared" si="7"/>
        <v>9</v>
      </c>
    </row>
    <row r="36" spans="2:12" x14ac:dyDescent="0.25">
      <c r="B36">
        <v>34</v>
      </c>
      <c r="C36">
        <f t="shared" si="0"/>
        <v>11</v>
      </c>
      <c r="D36">
        <f t="shared" si="1"/>
        <v>10</v>
      </c>
      <c r="E36">
        <f t="shared" si="2"/>
        <v>10</v>
      </c>
      <c r="F36">
        <f t="shared" si="3"/>
        <v>9</v>
      </c>
      <c r="H36">
        <v>34</v>
      </c>
      <c r="I36">
        <f t="shared" si="4"/>
        <v>12</v>
      </c>
      <c r="J36">
        <f t="shared" si="5"/>
        <v>11</v>
      </c>
      <c r="K36">
        <f t="shared" si="6"/>
        <v>10</v>
      </c>
      <c r="L36">
        <f t="shared" si="7"/>
        <v>9</v>
      </c>
    </row>
    <row r="37" spans="2:12" x14ac:dyDescent="0.25">
      <c r="B37">
        <v>35</v>
      </c>
      <c r="C37">
        <f t="shared" si="0"/>
        <v>12</v>
      </c>
      <c r="D37">
        <f t="shared" si="1"/>
        <v>11</v>
      </c>
      <c r="E37">
        <f t="shared" si="2"/>
        <v>10</v>
      </c>
      <c r="F37">
        <f t="shared" si="3"/>
        <v>9</v>
      </c>
      <c r="H37">
        <v>35</v>
      </c>
      <c r="I37">
        <f t="shared" si="4"/>
        <v>13</v>
      </c>
      <c r="J37">
        <f t="shared" si="5"/>
        <v>12</v>
      </c>
      <c r="K37">
        <f t="shared" si="6"/>
        <v>11</v>
      </c>
      <c r="L37">
        <f t="shared" si="7"/>
        <v>10</v>
      </c>
    </row>
    <row r="38" spans="2:12" x14ac:dyDescent="0.25">
      <c r="B38">
        <v>36</v>
      </c>
      <c r="C38">
        <f t="shared" si="0"/>
        <v>12</v>
      </c>
      <c r="D38">
        <f t="shared" si="1"/>
        <v>11</v>
      </c>
      <c r="E38">
        <f t="shared" si="2"/>
        <v>10</v>
      </c>
      <c r="F38">
        <f t="shared" si="3"/>
        <v>9</v>
      </c>
      <c r="H38">
        <v>36</v>
      </c>
      <c r="I38">
        <f t="shared" si="4"/>
        <v>13</v>
      </c>
      <c r="J38">
        <f t="shared" si="5"/>
        <v>12</v>
      </c>
      <c r="K38">
        <f t="shared" si="6"/>
        <v>11</v>
      </c>
      <c r="L38">
        <f t="shared" si="7"/>
        <v>10</v>
      </c>
    </row>
    <row r="39" spans="2:12" x14ac:dyDescent="0.25">
      <c r="B39">
        <v>37</v>
      </c>
      <c r="C39">
        <f t="shared" si="0"/>
        <v>13</v>
      </c>
      <c r="D39">
        <f t="shared" si="1"/>
        <v>12</v>
      </c>
      <c r="E39">
        <f t="shared" si="2"/>
        <v>11</v>
      </c>
      <c r="F39">
        <f t="shared" si="3"/>
        <v>10</v>
      </c>
      <c r="H39">
        <v>37</v>
      </c>
      <c r="I39">
        <f t="shared" si="4"/>
        <v>14</v>
      </c>
      <c r="J39">
        <f t="shared" si="5"/>
        <v>13</v>
      </c>
      <c r="K39">
        <f t="shared" si="6"/>
        <v>11</v>
      </c>
      <c r="L39">
        <f t="shared" si="7"/>
        <v>10</v>
      </c>
    </row>
    <row r="40" spans="2:12" x14ac:dyDescent="0.25">
      <c r="B40">
        <v>38</v>
      </c>
      <c r="C40">
        <f t="shared" si="0"/>
        <v>13</v>
      </c>
      <c r="D40">
        <f t="shared" si="1"/>
        <v>12</v>
      </c>
      <c r="E40">
        <f t="shared" si="2"/>
        <v>11</v>
      </c>
      <c r="F40">
        <f t="shared" si="3"/>
        <v>10</v>
      </c>
      <c r="H40">
        <v>38</v>
      </c>
      <c r="I40">
        <f t="shared" si="4"/>
        <v>14</v>
      </c>
      <c r="J40">
        <f t="shared" si="5"/>
        <v>13</v>
      </c>
      <c r="K40">
        <f t="shared" si="6"/>
        <v>12</v>
      </c>
      <c r="L40">
        <f t="shared" si="7"/>
        <v>11</v>
      </c>
    </row>
    <row r="41" spans="2:12" x14ac:dyDescent="0.25">
      <c r="B41">
        <v>39</v>
      </c>
      <c r="C41">
        <f t="shared" si="0"/>
        <v>13</v>
      </c>
      <c r="D41">
        <f t="shared" si="1"/>
        <v>12</v>
      </c>
      <c r="E41">
        <f t="shared" si="2"/>
        <v>12</v>
      </c>
      <c r="F41">
        <f t="shared" si="3"/>
        <v>11</v>
      </c>
      <c r="H41">
        <v>39</v>
      </c>
      <c r="I41">
        <f t="shared" si="4"/>
        <v>14</v>
      </c>
      <c r="J41">
        <f t="shared" si="5"/>
        <v>13</v>
      </c>
      <c r="K41">
        <f t="shared" si="6"/>
        <v>12</v>
      </c>
      <c r="L41">
        <f t="shared" si="7"/>
        <v>11</v>
      </c>
    </row>
    <row r="42" spans="2:12" x14ac:dyDescent="0.25">
      <c r="B42">
        <v>40</v>
      </c>
      <c r="C42">
        <f t="shared" si="0"/>
        <v>14</v>
      </c>
      <c r="D42">
        <f t="shared" si="1"/>
        <v>13</v>
      </c>
      <c r="E42">
        <f t="shared" si="2"/>
        <v>12</v>
      </c>
      <c r="F42">
        <f t="shared" si="3"/>
        <v>11</v>
      </c>
      <c r="H42">
        <v>40</v>
      </c>
      <c r="I42">
        <f t="shared" si="4"/>
        <v>15</v>
      </c>
      <c r="J42">
        <f t="shared" si="5"/>
        <v>14</v>
      </c>
      <c r="K42">
        <f t="shared" si="6"/>
        <v>13</v>
      </c>
      <c r="L42">
        <f t="shared" si="7"/>
        <v>12</v>
      </c>
    </row>
    <row r="43" spans="2:12" x14ac:dyDescent="0.25">
      <c r="B43">
        <v>41</v>
      </c>
      <c r="C43">
        <f t="shared" si="0"/>
        <v>14</v>
      </c>
      <c r="D43">
        <f t="shared" si="1"/>
        <v>13</v>
      </c>
      <c r="E43">
        <f t="shared" si="2"/>
        <v>12</v>
      </c>
      <c r="F43">
        <f t="shared" si="3"/>
        <v>11</v>
      </c>
      <c r="H43">
        <v>41</v>
      </c>
      <c r="I43">
        <f t="shared" si="4"/>
        <v>15</v>
      </c>
      <c r="J43">
        <f t="shared" si="5"/>
        <v>14</v>
      </c>
      <c r="K43">
        <f t="shared" si="6"/>
        <v>13</v>
      </c>
      <c r="L43">
        <f t="shared" si="7"/>
        <v>12</v>
      </c>
    </row>
    <row r="44" spans="2:12" x14ac:dyDescent="0.25">
      <c r="B44">
        <v>42</v>
      </c>
      <c r="C44">
        <f t="shared" si="0"/>
        <v>15</v>
      </c>
      <c r="D44">
        <f t="shared" si="1"/>
        <v>14</v>
      </c>
      <c r="E44">
        <f t="shared" si="2"/>
        <v>13</v>
      </c>
      <c r="F44">
        <f t="shared" si="3"/>
        <v>12</v>
      </c>
      <c r="H44">
        <v>42</v>
      </c>
      <c r="I44">
        <f t="shared" si="4"/>
        <v>16</v>
      </c>
      <c r="J44">
        <f t="shared" si="5"/>
        <v>15</v>
      </c>
      <c r="K44">
        <f t="shared" si="6"/>
        <v>14</v>
      </c>
      <c r="L44">
        <f t="shared" si="7"/>
        <v>13</v>
      </c>
    </row>
    <row r="45" spans="2:12" x14ac:dyDescent="0.25">
      <c r="B45">
        <v>43</v>
      </c>
      <c r="C45">
        <f t="shared" si="0"/>
        <v>15</v>
      </c>
      <c r="D45">
        <f t="shared" si="1"/>
        <v>14</v>
      </c>
      <c r="E45">
        <f t="shared" si="2"/>
        <v>13</v>
      </c>
      <c r="F45">
        <f t="shared" si="3"/>
        <v>12</v>
      </c>
      <c r="H45">
        <v>43</v>
      </c>
      <c r="I45">
        <f t="shared" si="4"/>
        <v>16</v>
      </c>
      <c r="J45">
        <f t="shared" si="5"/>
        <v>15</v>
      </c>
      <c r="K45">
        <f t="shared" si="6"/>
        <v>14</v>
      </c>
      <c r="L45">
        <f t="shared" si="7"/>
        <v>13</v>
      </c>
    </row>
    <row r="46" spans="2:12" x14ac:dyDescent="0.25">
      <c r="B46">
        <v>44</v>
      </c>
      <c r="C46">
        <f t="shared" si="0"/>
        <v>16</v>
      </c>
      <c r="D46">
        <f t="shared" si="1"/>
        <v>15</v>
      </c>
      <c r="E46">
        <f t="shared" si="2"/>
        <v>14</v>
      </c>
      <c r="F46">
        <f t="shared" si="3"/>
        <v>13</v>
      </c>
      <c r="H46">
        <v>44</v>
      </c>
      <c r="I46">
        <f t="shared" si="4"/>
        <v>17</v>
      </c>
      <c r="J46">
        <f t="shared" si="5"/>
        <v>16</v>
      </c>
      <c r="K46">
        <f t="shared" si="6"/>
        <v>14</v>
      </c>
      <c r="L46">
        <f t="shared" si="7"/>
        <v>13</v>
      </c>
    </row>
    <row r="47" spans="2:12" x14ac:dyDescent="0.25">
      <c r="B47">
        <v>45</v>
      </c>
      <c r="C47">
        <f t="shared" si="0"/>
        <v>16</v>
      </c>
      <c r="D47">
        <f t="shared" si="1"/>
        <v>15</v>
      </c>
      <c r="E47">
        <f t="shared" si="2"/>
        <v>14</v>
      </c>
      <c r="F47">
        <f t="shared" si="3"/>
        <v>13</v>
      </c>
      <c r="H47">
        <v>45</v>
      </c>
      <c r="I47">
        <f t="shared" si="4"/>
        <v>17</v>
      </c>
      <c r="J47">
        <f t="shared" si="5"/>
        <v>16</v>
      </c>
      <c r="K47">
        <f t="shared" si="6"/>
        <v>15</v>
      </c>
      <c r="L47">
        <f t="shared" si="7"/>
        <v>14</v>
      </c>
    </row>
    <row r="48" spans="2:12" x14ac:dyDescent="0.25">
      <c r="B48">
        <v>46</v>
      </c>
      <c r="C48">
        <f t="shared" si="0"/>
        <v>16</v>
      </c>
      <c r="D48">
        <f t="shared" si="1"/>
        <v>15</v>
      </c>
      <c r="E48">
        <f t="shared" si="2"/>
        <v>14</v>
      </c>
      <c r="F48">
        <f t="shared" si="3"/>
        <v>13</v>
      </c>
      <c r="H48">
        <v>46</v>
      </c>
      <c r="I48">
        <f t="shared" si="4"/>
        <v>17</v>
      </c>
      <c r="J48">
        <f t="shared" si="5"/>
        <v>16</v>
      </c>
      <c r="K48">
        <f t="shared" si="6"/>
        <v>15</v>
      </c>
      <c r="L48">
        <f t="shared" si="7"/>
        <v>14</v>
      </c>
    </row>
    <row r="49" spans="2:12" x14ac:dyDescent="0.25">
      <c r="B49">
        <v>47</v>
      </c>
      <c r="C49">
        <f t="shared" si="0"/>
        <v>17</v>
      </c>
      <c r="D49">
        <f t="shared" si="1"/>
        <v>16</v>
      </c>
      <c r="E49">
        <f t="shared" si="2"/>
        <v>15</v>
      </c>
      <c r="F49">
        <f t="shared" si="3"/>
        <v>14</v>
      </c>
      <c r="H49">
        <v>47</v>
      </c>
      <c r="I49">
        <f t="shared" si="4"/>
        <v>18</v>
      </c>
      <c r="J49">
        <f t="shared" si="5"/>
        <v>17</v>
      </c>
      <c r="K49">
        <f t="shared" si="6"/>
        <v>16</v>
      </c>
      <c r="L49">
        <f t="shared" si="7"/>
        <v>15</v>
      </c>
    </row>
    <row r="50" spans="2:12" x14ac:dyDescent="0.25">
      <c r="B50">
        <v>48</v>
      </c>
      <c r="C50">
        <f t="shared" si="0"/>
        <v>17</v>
      </c>
      <c r="D50">
        <f t="shared" si="1"/>
        <v>16</v>
      </c>
      <c r="E50">
        <f t="shared" si="2"/>
        <v>15</v>
      </c>
      <c r="F50">
        <f t="shared" si="3"/>
        <v>14</v>
      </c>
      <c r="H50">
        <v>48</v>
      </c>
      <c r="I50">
        <f t="shared" si="4"/>
        <v>18</v>
      </c>
      <c r="J50">
        <f t="shared" si="5"/>
        <v>17</v>
      </c>
      <c r="K50">
        <f t="shared" si="6"/>
        <v>16</v>
      </c>
      <c r="L50">
        <f t="shared" si="7"/>
        <v>15</v>
      </c>
    </row>
    <row r="51" spans="2:12" x14ac:dyDescent="0.25">
      <c r="B51">
        <v>49</v>
      </c>
      <c r="C51">
        <f t="shared" si="0"/>
        <v>18</v>
      </c>
      <c r="D51">
        <f t="shared" si="1"/>
        <v>17</v>
      </c>
      <c r="E51">
        <f t="shared" si="2"/>
        <v>16</v>
      </c>
      <c r="F51">
        <f t="shared" si="3"/>
        <v>15</v>
      </c>
      <c r="H51">
        <v>49</v>
      </c>
      <c r="I51">
        <f t="shared" si="4"/>
        <v>19</v>
      </c>
      <c r="J51">
        <f t="shared" si="5"/>
        <v>18</v>
      </c>
      <c r="K51">
        <f t="shared" si="6"/>
        <v>16</v>
      </c>
      <c r="L51">
        <f t="shared" si="7"/>
        <v>15</v>
      </c>
    </row>
    <row r="52" spans="2:12" x14ac:dyDescent="0.25">
      <c r="B52">
        <v>50</v>
      </c>
      <c r="C52">
        <f t="shared" si="0"/>
        <v>18</v>
      </c>
      <c r="D52">
        <f t="shared" si="1"/>
        <v>17</v>
      </c>
      <c r="E52">
        <f t="shared" si="2"/>
        <v>16</v>
      </c>
      <c r="F52">
        <f t="shared" si="3"/>
        <v>15</v>
      </c>
      <c r="H52">
        <v>50</v>
      </c>
      <c r="I52">
        <f t="shared" si="4"/>
        <v>19</v>
      </c>
      <c r="J52">
        <f t="shared" si="5"/>
        <v>18</v>
      </c>
      <c r="K52">
        <f t="shared" si="6"/>
        <v>17</v>
      </c>
      <c r="L52">
        <f t="shared" si="7"/>
        <v>16</v>
      </c>
    </row>
  </sheetData>
  <mergeCells count="4">
    <mergeCell ref="P4:Q4"/>
    <mergeCell ref="T4:U4"/>
    <mergeCell ref="X4:Y4"/>
    <mergeCell ref="AA4:AB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binomial calculator</vt:lpstr>
      <vt:lpstr>Chis square 1 sample calculator</vt:lpstr>
      <vt:lpstr>Runs (1) binomial </vt:lpstr>
      <vt:lpstr>Runs (2) continuous</vt:lpstr>
      <vt:lpstr>runs (3) calculator</vt:lpstr>
      <vt:lpstr>KS 1-sample tables</vt:lpstr>
      <vt:lpstr>Runs test critical values</vt:lpstr>
      <vt:lpstr>Chi square</vt: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2016-01-16T12:49:39Z</dcterms:created>
  <dcterms:modified xsi:type="dcterms:W3CDTF">2016-04-09T06:38:58Z</dcterms:modified>
</cp:coreProperties>
</file>