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ny\Documents\Stats book\current chapters\Current calculators\"/>
    </mc:Choice>
  </mc:AlternateContent>
  <bookViews>
    <workbookView xWindow="0" yWindow="0" windowWidth="15120" windowHeight="90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9" i="1" l="1"/>
  <c r="L18" i="1"/>
  <c r="L13" i="1"/>
  <c r="N61" i="1" l="1"/>
  <c r="N62" i="1" s="1"/>
  <c r="M61" i="1"/>
  <c r="L28" i="1"/>
  <c r="L11" i="1"/>
  <c r="G32" i="1" s="1"/>
  <c r="H9" i="1"/>
  <c r="G9" i="1"/>
  <c r="G10" i="1" l="1"/>
  <c r="S11" i="1"/>
  <c r="T11" i="1"/>
  <c r="S12" i="1"/>
  <c r="T12" i="1"/>
  <c r="S13" i="1"/>
  <c r="T13" i="1"/>
  <c r="S14" i="1"/>
  <c r="T14" i="1"/>
  <c r="S15" i="1"/>
  <c r="T15" i="1"/>
  <c r="S16" i="1"/>
  <c r="T16" i="1"/>
  <c r="S17" i="1"/>
  <c r="T17" i="1"/>
  <c r="S18" i="1"/>
  <c r="T18" i="1"/>
  <c r="S19" i="1"/>
  <c r="T19" i="1"/>
  <c r="S20" i="1"/>
  <c r="T20" i="1"/>
  <c r="S21" i="1"/>
  <c r="T21" i="1"/>
  <c r="S22" i="1"/>
  <c r="T22" i="1"/>
  <c r="S23" i="1"/>
  <c r="T23" i="1"/>
  <c r="S24" i="1"/>
  <c r="T24" i="1"/>
  <c r="S25" i="1"/>
  <c r="T25" i="1"/>
  <c r="S26" i="1"/>
  <c r="T26" i="1"/>
  <c r="S27" i="1"/>
  <c r="T27" i="1"/>
  <c r="S28" i="1"/>
  <c r="T28" i="1"/>
  <c r="S29" i="1"/>
  <c r="T29" i="1"/>
  <c r="S30" i="1"/>
  <c r="T30" i="1"/>
  <c r="S31" i="1"/>
  <c r="T31" i="1"/>
  <c r="S32" i="1"/>
  <c r="T32" i="1"/>
  <c r="S33" i="1"/>
  <c r="T33" i="1"/>
  <c r="S34" i="1"/>
  <c r="T34" i="1"/>
  <c r="S35" i="1"/>
  <c r="T35" i="1"/>
  <c r="S36" i="1"/>
  <c r="T36" i="1"/>
  <c r="S37" i="1"/>
  <c r="T37" i="1"/>
  <c r="S38" i="1"/>
  <c r="T38" i="1"/>
  <c r="S39" i="1"/>
  <c r="T39" i="1"/>
  <c r="S40" i="1"/>
  <c r="T40" i="1"/>
  <c r="S41" i="1"/>
  <c r="T41" i="1"/>
  <c r="S42" i="1"/>
  <c r="T42" i="1"/>
  <c r="S43" i="1"/>
  <c r="T43" i="1"/>
  <c r="S44" i="1"/>
  <c r="T44" i="1"/>
  <c r="S45" i="1"/>
  <c r="T45" i="1"/>
  <c r="S46" i="1"/>
  <c r="T46" i="1"/>
  <c r="S47" i="1"/>
  <c r="T47" i="1"/>
  <c r="S48" i="1"/>
  <c r="T48" i="1"/>
  <c r="S49" i="1"/>
  <c r="T49" i="1"/>
  <c r="S50" i="1"/>
  <c r="T50" i="1"/>
  <c r="S51" i="1"/>
  <c r="T51" i="1"/>
  <c r="S52" i="1"/>
  <c r="T52" i="1"/>
  <c r="S53" i="1"/>
  <c r="T53" i="1"/>
  <c r="S54" i="1"/>
  <c r="T54" i="1"/>
  <c r="S55" i="1"/>
  <c r="T55" i="1"/>
  <c r="S56" i="1"/>
  <c r="T56" i="1"/>
  <c r="S57" i="1"/>
  <c r="T57" i="1"/>
  <c r="S58" i="1"/>
  <c r="T58" i="1"/>
  <c r="S59" i="1"/>
  <c r="T59" i="1"/>
  <c r="S60" i="1"/>
  <c r="T60" i="1"/>
  <c r="S61" i="1"/>
  <c r="T61" i="1"/>
  <c r="S62" i="1"/>
  <c r="T62" i="1"/>
  <c r="S63" i="1"/>
  <c r="T63" i="1"/>
  <c r="S64" i="1"/>
  <c r="T64" i="1"/>
  <c r="S65" i="1"/>
  <c r="T65" i="1"/>
  <c r="S66" i="1"/>
  <c r="T66" i="1"/>
  <c r="S67" i="1"/>
  <c r="T67" i="1"/>
  <c r="S68" i="1"/>
  <c r="T68" i="1"/>
  <c r="S69" i="1"/>
  <c r="T69" i="1"/>
  <c r="S70" i="1"/>
  <c r="T70" i="1"/>
  <c r="S71" i="1"/>
  <c r="T71" i="1"/>
  <c r="S72" i="1"/>
  <c r="T72" i="1"/>
  <c r="S73" i="1"/>
  <c r="T73" i="1"/>
  <c r="S74" i="1"/>
  <c r="T74" i="1"/>
  <c r="S75" i="1"/>
  <c r="T75" i="1"/>
  <c r="S76" i="1"/>
  <c r="T76" i="1"/>
  <c r="S77" i="1"/>
  <c r="T77" i="1"/>
  <c r="S78" i="1"/>
  <c r="T78" i="1"/>
  <c r="S79" i="1"/>
  <c r="T79" i="1"/>
  <c r="S80" i="1"/>
  <c r="T80" i="1"/>
  <c r="S81" i="1"/>
  <c r="T81" i="1"/>
  <c r="S82" i="1"/>
  <c r="T82" i="1"/>
  <c r="S83" i="1"/>
  <c r="T83" i="1"/>
  <c r="S84" i="1"/>
  <c r="T84" i="1"/>
  <c r="S85" i="1"/>
  <c r="T85" i="1"/>
  <c r="S86" i="1"/>
  <c r="T86" i="1"/>
  <c r="S87" i="1"/>
  <c r="T87" i="1"/>
  <c r="S88" i="1"/>
  <c r="T88" i="1"/>
  <c r="S89" i="1"/>
  <c r="T89" i="1"/>
  <c r="S90" i="1"/>
  <c r="T90" i="1"/>
  <c r="S91" i="1"/>
  <c r="T91" i="1"/>
  <c r="S92" i="1"/>
  <c r="T92" i="1"/>
  <c r="S93" i="1"/>
  <c r="T93" i="1"/>
  <c r="S94" i="1"/>
  <c r="T94" i="1"/>
  <c r="S95" i="1"/>
  <c r="T95" i="1"/>
  <c r="S96" i="1"/>
  <c r="T96" i="1"/>
  <c r="S97" i="1"/>
  <c r="T97" i="1"/>
  <c r="S98" i="1"/>
  <c r="T98" i="1"/>
  <c r="S99" i="1"/>
  <c r="T99" i="1"/>
  <c r="S100" i="1"/>
  <c r="T100" i="1"/>
  <c r="S101" i="1"/>
  <c r="T101" i="1"/>
  <c r="S102" i="1"/>
  <c r="T102" i="1"/>
  <c r="S103" i="1"/>
  <c r="T103" i="1"/>
  <c r="S104" i="1"/>
  <c r="T104" i="1"/>
  <c r="S105" i="1"/>
  <c r="T105" i="1"/>
  <c r="S106" i="1"/>
  <c r="T106" i="1"/>
  <c r="S107" i="1"/>
  <c r="T107" i="1"/>
  <c r="S108" i="1"/>
  <c r="T108" i="1"/>
  <c r="S109" i="1"/>
  <c r="T109" i="1"/>
  <c r="T10" i="1"/>
  <c r="T9" i="1"/>
  <c r="X9" i="1" s="1"/>
  <c r="S10" i="1"/>
  <c r="S9" i="1"/>
  <c r="W9" i="1" s="1"/>
  <c r="W22" i="1" l="1"/>
  <c r="W190" i="1"/>
  <c r="W124" i="1"/>
  <c r="X11" i="1"/>
  <c r="X14" i="1"/>
  <c r="X17" i="1"/>
  <c r="X22" i="1"/>
  <c r="X25" i="1"/>
  <c r="X30" i="1"/>
  <c r="X33" i="1"/>
  <c r="X38" i="1"/>
  <c r="X41" i="1"/>
  <c r="X46" i="1"/>
  <c r="X49" i="1"/>
  <c r="X54" i="1"/>
  <c r="X57" i="1"/>
  <c r="X62" i="1"/>
  <c r="X65" i="1"/>
  <c r="X70" i="1"/>
  <c r="X73" i="1"/>
  <c r="X78" i="1"/>
  <c r="X81" i="1"/>
  <c r="X86" i="1"/>
  <c r="X12" i="1"/>
  <c r="X15" i="1"/>
  <c r="X20" i="1"/>
  <c r="X23" i="1"/>
  <c r="X28" i="1"/>
  <c r="X31" i="1"/>
  <c r="X36" i="1"/>
  <c r="X39" i="1"/>
  <c r="X44" i="1"/>
  <c r="X47" i="1"/>
  <c r="X52" i="1"/>
  <c r="X13" i="1"/>
  <c r="X18" i="1"/>
  <c r="X29" i="1"/>
  <c r="X34" i="1"/>
  <c r="X45" i="1"/>
  <c r="X50" i="1"/>
  <c r="X55" i="1"/>
  <c r="X58" i="1"/>
  <c r="X69" i="1"/>
  <c r="X72" i="1"/>
  <c r="X76" i="1"/>
  <c r="X83" i="1"/>
  <c r="X87" i="1"/>
  <c r="X92" i="1"/>
  <c r="X95" i="1"/>
  <c r="X100" i="1"/>
  <c r="X103" i="1"/>
  <c r="X108" i="1"/>
  <c r="X111" i="1"/>
  <c r="X116" i="1"/>
  <c r="X119" i="1"/>
  <c r="X124" i="1"/>
  <c r="X127" i="1"/>
  <c r="X132" i="1"/>
  <c r="X135" i="1"/>
  <c r="X140" i="1"/>
  <c r="X143" i="1"/>
  <c r="X148" i="1"/>
  <c r="X151" i="1"/>
  <c r="X156" i="1"/>
  <c r="X159" i="1"/>
  <c r="X164" i="1"/>
  <c r="X167" i="1"/>
  <c r="X172" i="1"/>
  <c r="X174" i="1"/>
  <c r="X176" i="1"/>
  <c r="X178" i="1"/>
  <c r="X180" i="1"/>
  <c r="X182" i="1"/>
  <c r="X184" i="1"/>
  <c r="X186" i="1"/>
  <c r="X188" i="1"/>
  <c r="X190" i="1"/>
  <c r="X192" i="1"/>
  <c r="X194" i="1"/>
  <c r="X196" i="1"/>
  <c r="X198" i="1"/>
  <c r="X200" i="1"/>
  <c r="X202" i="1"/>
  <c r="X204" i="1"/>
  <c r="X206" i="1"/>
  <c r="X208" i="1"/>
  <c r="X19" i="1"/>
  <c r="X24" i="1"/>
  <c r="X35" i="1"/>
  <c r="X40" i="1"/>
  <c r="X51" i="1"/>
  <c r="X59" i="1"/>
  <c r="X63" i="1"/>
  <c r="X66" i="1"/>
  <c r="X77" i="1"/>
  <c r="X80" i="1"/>
  <c r="X84" i="1"/>
  <c r="X90" i="1"/>
  <c r="X93" i="1"/>
  <c r="X98" i="1"/>
  <c r="X101" i="1"/>
  <c r="X106" i="1"/>
  <c r="X109" i="1"/>
  <c r="X114" i="1"/>
  <c r="X117" i="1"/>
  <c r="X122" i="1"/>
  <c r="X125" i="1"/>
  <c r="X130" i="1"/>
  <c r="X133" i="1"/>
  <c r="X138" i="1"/>
  <c r="X141" i="1"/>
  <c r="X146" i="1"/>
  <c r="X149" i="1"/>
  <c r="X154" i="1"/>
  <c r="X157" i="1"/>
  <c r="X162" i="1"/>
  <c r="X165" i="1"/>
  <c r="X170" i="1"/>
  <c r="X21" i="1"/>
  <c r="X26" i="1"/>
  <c r="X37" i="1"/>
  <c r="X42" i="1"/>
  <c r="X53" i="1"/>
  <c r="X56" i="1"/>
  <c r="X60" i="1"/>
  <c r="X67" i="1"/>
  <c r="X71" i="1"/>
  <c r="X74" i="1"/>
  <c r="X85" i="1"/>
  <c r="X88" i="1"/>
  <c r="X91" i="1"/>
  <c r="X96" i="1"/>
  <c r="X99" i="1"/>
  <c r="X104" i="1"/>
  <c r="X107" i="1"/>
  <c r="X112" i="1"/>
  <c r="X115" i="1"/>
  <c r="X120" i="1"/>
  <c r="X123" i="1"/>
  <c r="X128" i="1"/>
  <c r="X131" i="1"/>
  <c r="X136" i="1"/>
  <c r="X139" i="1"/>
  <c r="X144" i="1"/>
  <c r="X147" i="1"/>
  <c r="X152" i="1"/>
  <c r="X155" i="1"/>
  <c r="X160" i="1"/>
  <c r="X163" i="1"/>
  <c r="X168" i="1"/>
  <c r="X171" i="1"/>
  <c r="X173" i="1"/>
  <c r="X175" i="1"/>
  <c r="X177" i="1"/>
  <c r="W182" i="1"/>
  <c r="X169" i="1"/>
  <c r="W148" i="1"/>
  <c r="W116" i="1"/>
  <c r="X105" i="1"/>
  <c r="X82" i="1"/>
  <c r="X68" i="1"/>
  <c r="W54" i="1"/>
  <c r="X32" i="1"/>
  <c r="X205" i="1"/>
  <c r="X197" i="1"/>
  <c r="X189" i="1"/>
  <c r="X181" i="1"/>
  <c r="W176" i="1"/>
  <c r="W156" i="1"/>
  <c r="X145" i="1"/>
  <c r="X134" i="1"/>
  <c r="W92" i="1"/>
  <c r="X79" i="1"/>
  <c r="X48" i="1"/>
  <c r="X27" i="1"/>
  <c r="W208" i="1"/>
  <c r="W204" i="1"/>
  <c r="W200" i="1"/>
  <c r="W196" i="1"/>
  <c r="W192" i="1"/>
  <c r="W188" i="1"/>
  <c r="W184" i="1"/>
  <c r="W180" i="1"/>
  <c r="W174" i="1"/>
  <c r="W164" i="1"/>
  <c r="X153" i="1"/>
  <c r="X142" i="1"/>
  <c r="W132" i="1"/>
  <c r="X121" i="1"/>
  <c r="X110" i="1"/>
  <c r="W100" i="1"/>
  <c r="X89" i="1"/>
  <c r="X75" i="1"/>
  <c r="X61" i="1"/>
  <c r="X43" i="1"/>
  <c r="X10" i="1"/>
  <c r="AB10" i="1" s="1"/>
  <c r="W206" i="1"/>
  <c r="W202" i="1"/>
  <c r="W198" i="1"/>
  <c r="W194" i="1"/>
  <c r="W186" i="1"/>
  <c r="W178" i="1"/>
  <c r="X158" i="1"/>
  <c r="X137" i="1"/>
  <c r="X126" i="1"/>
  <c r="X94" i="1"/>
  <c r="X209" i="1"/>
  <c r="X201" i="1"/>
  <c r="X193" i="1"/>
  <c r="X185" i="1"/>
  <c r="X166" i="1"/>
  <c r="X113" i="1"/>
  <c r="X102" i="1"/>
  <c r="X64" i="1"/>
  <c r="W11" i="1"/>
  <c r="W13" i="1"/>
  <c r="W15" i="1"/>
  <c r="W17" i="1"/>
  <c r="W19" i="1"/>
  <c r="W21" i="1"/>
  <c r="W23" i="1"/>
  <c r="W25" i="1"/>
  <c r="W27" i="1"/>
  <c r="W29" i="1"/>
  <c r="W31" i="1"/>
  <c r="W33" i="1"/>
  <c r="W35" i="1"/>
  <c r="W37" i="1"/>
  <c r="W39" i="1"/>
  <c r="W41" i="1"/>
  <c r="W43" i="1"/>
  <c r="W45" i="1"/>
  <c r="W47" i="1"/>
  <c r="W49" i="1"/>
  <c r="W51" i="1"/>
  <c r="W53" i="1"/>
  <c r="W55" i="1"/>
  <c r="W57" i="1"/>
  <c r="W59" i="1"/>
  <c r="W61" i="1"/>
  <c r="W63" i="1"/>
  <c r="W65" i="1"/>
  <c r="W67" i="1"/>
  <c r="W69" i="1"/>
  <c r="W71" i="1"/>
  <c r="W73" i="1"/>
  <c r="W75" i="1"/>
  <c r="W77" i="1"/>
  <c r="W79" i="1"/>
  <c r="W81" i="1"/>
  <c r="W83" i="1"/>
  <c r="W85" i="1"/>
  <c r="W87" i="1"/>
  <c r="W12" i="1"/>
  <c r="W20" i="1"/>
  <c r="W28" i="1"/>
  <c r="W36" i="1"/>
  <c r="W44" i="1"/>
  <c r="W52" i="1"/>
  <c r="W60" i="1"/>
  <c r="W68" i="1"/>
  <c r="W76" i="1"/>
  <c r="W84" i="1"/>
  <c r="W89" i="1"/>
  <c r="W91" i="1"/>
  <c r="W93" i="1"/>
  <c r="W95" i="1"/>
  <c r="W97" i="1"/>
  <c r="W99" i="1"/>
  <c r="W101" i="1"/>
  <c r="W103" i="1"/>
  <c r="W105" i="1"/>
  <c r="W107" i="1"/>
  <c r="W109" i="1"/>
  <c r="W111" i="1"/>
  <c r="W113" i="1"/>
  <c r="W115" i="1"/>
  <c r="W117" i="1"/>
  <c r="W119" i="1"/>
  <c r="W121" i="1"/>
  <c r="W123" i="1"/>
  <c r="W125" i="1"/>
  <c r="W127" i="1"/>
  <c r="W129" i="1"/>
  <c r="W131" i="1"/>
  <c r="W133" i="1"/>
  <c r="W135" i="1"/>
  <c r="W137" i="1"/>
  <c r="W139" i="1"/>
  <c r="W141" i="1"/>
  <c r="W143" i="1"/>
  <c r="W145" i="1"/>
  <c r="W147" i="1"/>
  <c r="W149" i="1"/>
  <c r="W151" i="1"/>
  <c r="W153" i="1"/>
  <c r="W155" i="1"/>
  <c r="W157" i="1"/>
  <c r="W159" i="1"/>
  <c r="W161" i="1"/>
  <c r="W163" i="1"/>
  <c r="W165" i="1"/>
  <c r="W167" i="1"/>
  <c r="W169" i="1"/>
  <c r="W171" i="1"/>
  <c r="W18" i="1"/>
  <c r="W26" i="1"/>
  <c r="W34" i="1"/>
  <c r="W42" i="1"/>
  <c r="W50" i="1"/>
  <c r="W24" i="1"/>
  <c r="W40" i="1"/>
  <c r="W62" i="1"/>
  <c r="W66" i="1"/>
  <c r="W80" i="1"/>
  <c r="W90" i="1"/>
  <c r="W98" i="1"/>
  <c r="W106" i="1"/>
  <c r="W114" i="1"/>
  <c r="W122" i="1"/>
  <c r="W130" i="1"/>
  <c r="W138" i="1"/>
  <c r="W146" i="1"/>
  <c r="W154" i="1"/>
  <c r="W162" i="1"/>
  <c r="W170" i="1"/>
  <c r="W14" i="1"/>
  <c r="W30" i="1"/>
  <c r="W46" i="1"/>
  <c r="W56" i="1"/>
  <c r="W70" i="1"/>
  <c r="W74" i="1"/>
  <c r="W88" i="1"/>
  <c r="W96" i="1"/>
  <c r="W104" i="1"/>
  <c r="W112" i="1"/>
  <c r="W120" i="1"/>
  <c r="W128" i="1"/>
  <c r="W136" i="1"/>
  <c r="W144" i="1"/>
  <c r="W152" i="1"/>
  <c r="W160" i="1"/>
  <c r="W168" i="1"/>
  <c r="W173" i="1"/>
  <c r="W175" i="1"/>
  <c r="W177" i="1"/>
  <c r="W179" i="1"/>
  <c r="W181" i="1"/>
  <c r="W183" i="1"/>
  <c r="W185" i="1"/>
  <c r="W187" i="1"/>
  <c r="W189" i="1"/>
  <c r="W191" i="1"/>
  <c r="W193" i="1"/>
  <c r="W195" i="1"/>
  <c r="W197" i="1"/>
  <c r="W199" i="1"/>
  <c r="W201" i="1"/>
  <c r="W203" i="1"/>
  <c r="W205" i="1"/>
  <c r="W207" i="1"/>
  <c r="W209" i="1"/>
  <c r="W16" i="1"/>
  <c r="W32" i="1"/>
  <c r="W48" i="1"/>
  <c r="W64" i="1"/>
  <c r="W78" i="1"/>
  <c r="W82" i="1"/>
  <c r="W94" i="1"/>
  <c r="W102" i="1"/>
  <c r="W110" i="1"/>
  <c r="W118" i="1"/>
  <c r="W126" i="1"/>
  <c r="W134" i="1"/>
  <c r="W142" i="1"/>
  <c r="W150" i="1"/>
  <c r="W158" i="1"/>
  <c r="W166" i="1"/>
  <c r="W10" i="1"/>
  <c r="AA10" i="1" s="1"/>
  <c r="X207" i="1"/>
  <c r="X203" i="1"/>
  <c r="X199" i="1"/>
  <c r="X195" i="1"/>
  <c r="X191" i="1"/>
  <c r="X187" i="1"/>
  <c r="X183" i="1"/>
  <c r="X179" i="1"/>
  <c r="W172" i="1"/>
  <c r="X161" i="1"/>
  <c r="X150" i="1"/>
  <c r="W140" i="1"/>
  <c r="X129" i="1"/>
  <c r="X118" i="1"/>
  <c r="W108" i="1"/>
  <c r="X97" i="1"/>
  <c r="W86" i="1"/>
  <c r="W72" i="1"/>
  <c r="W58" i="1"/>
  <c r="W38" i="1"/>
  <c r="X16" i="1"/>
  <c r="G34" i="1"/>
  <c r="E45" i="1"/>
  <c r="E46" i="1"/>
  <c r="E49" i="1"/>
  <c r="E48" i="1"/>
  <c r="E51" i="1"/>
  <c r="H31" i="1"/>
  <c r="G31" i="1"/>
  <c r="M28" i="1"/>
  <c r="H34" i="1" s="1"/>
  <c r="M27" i="1"/>
  <c r="H33" i="1" s="1"/>
  <c r="L27" i="1"/>
  <c r="G33" i="1" s="1"/>
  <c r="AA11" i="1" l="1"/>
  <c r="AB11" i="1"/>
  <c r="AB12" i="1" s="1"/>
  <c r="L42" i="1"/>
  <c r="L50" i="1"/>
  <c r="G27" i="1" s="1"/>
  <c r="L41" i="1"/>
  <c r="M29" i="1"/>
  <c r="L29" i="1"/>
  <c r="L48" i="1" s="1"/>
  <c r="G26" i="1" s="1"/>
  <c r="AB13" i="1" l="1"/>
  <c r="AA12" i="1"/>
  <c r="L49" i="1"/>
  <c r="AB14" i="1" l="1"/>
  <c r="AA13" i="1"/>
  <c r="L34" i="1"/>
  <c r="L33" i="1"/>
  <c r="H12" i="1"/>
  <c r="G12" i="1"/>
  <c r="M10" i="1"/>
  <c r="H13" i="1" s="1"/>
  <c r="L10" i="1"/>
  <c r="G13" i="1" s="1"/>
  <c r="P11" i="1"/>
  <c r="Q11" i="1"/>
  <c r="P12" i="1"/>
  <c r="Q12" i="1"/>
  <c r="P13" i="1"/>
  <c r="Q13" i="1"/>
  <c r="P14" i="1"/>
  <c r="Q14" i="1"/>
  <c r="P15" i="1"/>
  <c r="Q15" i="1"/>
  <c r="P16" i="1"/>
  <c r="Q16" i="1"/>
  <c r="P17" i="1"/>
  <c r="Q17" i="1"/>
  <c r="P18" i="1"/>
  <c r="Q18" i="1"/>
  <c r="P19" i="1"/>
  <c r="Q19" i="1"/>
  <c r="P20" i="1"/>
  <c r="Q20" i="1"/>
  <c r="P21" i="1"/>
  <c r="Q21" i="1"/>
  <c r="P22" i="1"/>
  <c r="Q22" i="1"/>
  <c r="P23" i="1"/>
  <c r="Q23" i="1"/>
  <c r="P24" i="1"/>
  <c r="Q24" i="1"/>
  <c r="P25" i="1"/>
  <c r="Q25" i="1"/>
  <c r="P26" i="1"/>
  <c r="Q26" i="1"/>
  <c r="P27" i="1"/>
  <c r="Q27" i="1"/>
  <c r="P28" i="1"/>
  <c r="Q28" i="1"/>
  <c r="P29" i="1"/>
  <c r="Q29" i="1"/>
  <c r="P30" i="1"/>
  <c r="Q30" i="1"/>
  <c r="P31" i="1"/>
  <c r="Q31" i="1"/>
  <c r="P32" i="1"/>
  <c r="Q32" i="1"/>
  <c r="P33" i="1"/>
  <c r="Q33" i="1"/>
  <c r="P34" i="1"/>
  <c r="Q34" i="1"/>
  <c r="P35" i="1"/>
  <c r="Q35" i="1"/>
  <c r="P36" i="1"/>
  <c r="Q36" i="1"/>
  <c r="P37" i="1"/>
  <c r="Q37" i="1"/>
  <c r="P38" i="1"/>
  <c r="Q38" i="1"/>
  <c r="P39" i="1"/>
  <c r="Q39" i="1"/>
  <c r="P40" i="1"/>
  <c r="Q40" i="1"/>
  <c r="P41" i="1"/>
  <c r="Q41" i="1"/>
  <c r="P42" i="1"/>
  <c r="Q42" i="1"/>
  <c r="P43" i="1"/>
  <c r="Q43" i="1"/>
  <c r="P44" i="1"/>
  <c r="Q44" i="1"/>
  <c r="P45" i="1"/>
  <c r="Q45" i="1"/>
  <c r="P46" i="1"/>
  <c r="Q46" i="1"/>
  <c r="P47" i="1"/>
  <c r="Q47" i="1"/>
  <c r="P48" i="1"/>
  <c r="Q48" i="1"/>
  <c r="P49" i="1"/>
  <c r="Q49" i="1"/>
  <c r="P50" i="1"/>
  <c r="Q50" i="1"/>
  <c r="P51" i="1"/>
  <c r="Q51" i="1"/>
  <c r="P52" i="1"/>
  <c r="Q52" i="1"/>
  <c r="P53" i="1"/>
  <c r="Q53" i="1"/>
  <c r="P54" i="1"/>
  <c r="Q54" i="1"/>
  <c r="P55" i="1"/>
  <c r="Q55" i="1"/>
  <c r="P56" i="1"/>
  <c r="Q56" i="1"/>
  <c r="P57" i="1"/>
  <c r="Q57" i="1"/>
  <c r="P58" i="1"/>
  <c r="Q58" i="1"/>
  <c r="P59" i="1"/>
  <c r="Q59" i="1"/>
  <c r="P60" i="1"/>
  <c r="Q60" i="1"/>
  <c r="P61" i="1"/>
  <c r="Q61" i="1"/>
  <c r="P62" i="1"/>
  <c r="Q62" i="1"/>
  <c r="P63" i="1"/>
  <c r="Q63" i="1"/>
  <c r="P64" i="1"/>
  <c r="Q64" i="1"/>
  <c r="P65" i="1"/>
  <c r="Q65" i="1"/>
  <c r="P66" i="1"/>
  <c r="Q66" i="1"/>
  <c r="P67" i="1"/>
  <c r="Q67" i="1"/>
  <c r="P68" i="1"/>
  <c r="Q68" i="1"/>
  <c r="P69" i="1"/>
  <c r="Q69" i="1"/>
  <c r="P70" i="1"/>
  <c r="Q70" i="1"/>
  <c r="P71" i="1"/>
  <c r="Q71" i="1"/>
  <c r="P72" i="1"/>
  <c r="Q72" i="1"/>
  <c r="P73" i="1"/>
  <c r="Q73" i="1"/>
  <c r="P74" i="1"/>
  <c r="Q74" i="1"/>
  <c r="P75" i="1"/>
  <c r="Q75" i="1"/>
  <c r="P76" i="1"/>
  <c r="Q76" i="1"/>
  <c r="P77" i="1"/>
  <c r="Q77" i="1"/>
  <c r="P78" i="1"/>
  <c r="Q78" i="1"/>
  <c r="P79" i="1"/>
  <c r="Q79" i="1"/>
  <c r="P80" i="1"/>
  <c r="Q80" i="1"/>
  <c r="P81" i="1"/>
  <c r="Q81" i="1"/>
  <c r="P82" i="1"/>
  <c r="Q82" i="1"/>
  <c r="P83" i="1"/>
  <c r="Q83" i="1"/>
  <c r="P84" i="1"/>
  <c r="Q84" i="1"/>
  <c r="P85" i="1"/>
  <c r="Q85" i="1"/>
  <c r="P86" i="1"/>
  <c r="Q86" i="1"/>
  <c r="P87" i="1"/>
  <c r="Q87" i="1"/>
  <c r="P88" i="1"/>
  <c r="Q88" i="1"/>
  <c r="P89" i="1"/>
  <c r="Q89" i="1"/>
  <c r="P90" i="1"/>
  <c r="Q90" i="1"/>
  <c r="P91" i="1"/>
  <c r="Q91" i="1"/>
  <c r="P92" i="1"/>
  <c r="Q92" i="1"/>
  <c r="P93" i="1"/>
  <c r="Q93" i="1"/>
  <c r="P94" i="1"/>
  <c r="Q94" i="1"/>
  <c r="P95" i="1"/>
  <c r="Q95" i="1"/>
  <c r="P96" i="1"/>
  <c r="Q96" i="1"/>
  <c r="P97" i="1"/>
  <c r="Q97" i="1"/>
  <c r="P98" i="1"/>
  <c r="Q98" i="1"/>
  <c r="P99" i="1"/>
  <c r="Q99" i="1"/>
  <c r="P100" i="1"/>
  <c r="Q100" i="1"/>
  <c r="P101" i="1"/>
  <c r="Q101" i="1"/>
  <c r="P102" i="1"/>
  <c r="Q102" i="1"/>
  <c r="P103" i="1"/>
  <c r="Q103" i="1"/>
  <c r="P104" i="1"/>
  <c r="Q104" i="1"/>
  <c r="P105" i="1"/>
  <c r="Q105" i="1"/>
  <c r="P106" i="1"/>
  <c r="Q106" i="1"/>
  <c r="P107" i="1"/>
  <c r="Q107" i="1"/>
  <c r="P108" i="1"/>
  <c r="Q108" i="1"/>
  <c r="P109" i="1"/>
  <c r="Q109" i="1"/>
  <c r="Q10" i="1"/>
  <c r="P10" i="1"/>
  <c r="M11" i="1"/>
  <c r="AI15" i="1"/>
  <c r="AI16" i="1" l="1"/>
  <c r="AJ24" i="1" s="1"/>
  <c r="H32" i="1"/>
  <c r="H10" i="1"/>
  <c r="AA14" i="1"/>
  <c r="AB15" i="1"/>
  <c r="L12" i="1"/>
  <c r="G14" i="1" s="1"/>
  <c r="L17" i="1"/>
  <c r="L32" i="1" s="1"/>
  <c r="G36" i="1" s="1"/>
  <c r="G48" i="1"/>
  <c r="G49" i="1"/>
  <c r="G39" i="1"/>
  <c r="G38" i="1"/>
  <c r="L26" i="1"/>
  <c r="L9" i="1"/>
  <c r="M26" i="1"/>
  <c r="M9" i="1"/>
  <c r="M12" i="1"/>
  <c r="N11" i="1"/>
  <c r="AI19" i="1" l="1"/>
  <c r="AI20" i="1" s="1"/>
  <c r="AJ20" i="1" s="1"/>
  <c r="L40" i="1"/>
  <c r="L43" i="1" s="1"/>
  <c r="AA15" i="1"/>
  <c r="L35" i="1"/>
  <c r="G35" i="1" s="1"/>
  <c r="AB16" i="1"/>
  <c r="L16" i="1"/>
  <c r="H14" i="1"/>
  <c r="M18" i="1"/>
  <c r="AI21" i="1" l="1"/>
  <c r="AJ21" i="1" s="1"/>
  <c r="AI22" i="1"/>
  <c r="AJ22" i="1" s="1"/>
  <c r="G46" i="1"/>
  <c r="AB17" i="1"/>
  <c r="N35" i="1"/>
  <c r="L36" i="1" s="1"/>
  <c r="G41" i="1" s="1"/>
  <c r="AA16" i="1"/>
  <c r="N43" i="1"/>
  <c r="L44" i="1" s="1"/>
  <c r="G51" i="1" s="1"/>
  <c r="G45" i="1"/>
  <c r="L14" i="1"/>
  <c r="L15" i="1" s="1"/>
  <c r="AA17" i="1" l="1"/>
  <c r="AB18" i="1"/>
  <c r="G15" i="1"/>
  <c r="AB19" i="1" l="1"/>
  <c r="AA18" i="1"/>
  <c r="L24" i="1"/>
  <c r="G21" i="1" s="1"/>
  <c r="G16" i="1"/>
  <c r="L21" i="1"/>
  <c r="AA19" i="1" l="1"/>
  <c r="AB20" i="1"/>
  <c r="L22" i="1"/>
  <c r="G18" i="1" s="1"/>
  <c r="G19" i="1"/>
  <c r="AB21" i="1" l="1"/>
  <c r="AA20" i="1"/>
  <c r="AA21" i="1" l="1"/>
  <c r="AB22" i="1"/>
  <c r="AB23" i="1" l="1"/>
  <c r="AA22" i="1"/>
  <c r="AA23" i="1" l="1"/>
  <c r="AB24" i="1"/>
  <c r="AB25" i="1" l="1"/>
  <c r="AA24" i="1"/>
  <c r="AA25" i="1" l="1"/>
  <c r="AB26" i="1"/>
  <c r="AB27" i="1" l="1"/>
  <c r="AA26" i="1"/>
  <c r="AA27" i="1" l="1"/>
  <c r="AB28" i="1"/>
  <c r="AB29" i="1" l="1"/>
  <c r="AA28" i="1"/>
  <c r="AA29" i="1" l="1"/>
  <c r="AB30" i="1"/>
  <c r="AB31" i="1" l="1"/>
  <c r="AA30" i="1"/>
  <c r="AA31" i="1" l="1"/>
  <c r="AB32" i="1"/>
  <c r="AB33" i="1" l="1"/>
  <c r="AA32" i="1"/>
  <c r="AA33" i="1" l="1"/>
  <c r="AB34" i="1"/>
  <c r="AB35" i="1" l="1"/>
  <c r="AA34" i="1"/>
  <c r="AA35" i="1" l="1"/>
  <c r="AB36" i="1"/>
  <c r="AB37" i="1" l="1"/>
  <c r="AA36" i="1"/>
  <c r="AA37" i="1" l="1"/>
  <c r="AB38" i="1"/>
  <c r="AB39" i="1" l="1"/>
  <c r="AA38" i="1"/>
  <c r="AA39" i="1" l="1"/>
  <c r="AB40" i="1"/>
  <c r="AB41" i="1" l="1"/>
  <c r="AA40" i="1"/>
  <c r="AA41" i="1" l="1"/>
  <c r="AB42" i="1"/>
  <c r="AB43" i="1" l="1"/>
  <c r="AA42" i="1"/>
  <c r="AA43" i="1" l="1"/>
  <c r="AB44" i="1"/>
  <c r="AB45" i="1" l="1"/>
  <c r="AA44" i="1"/>
  <c r="AA45" i="1" l="1"/>
  <c r="AB46" i="1"/>
  <c r="AB47" i="1" l="1"/>
  <c r="AA46" i="1"/>
  <c r="AA47" i="1" l="1"/>
  <c r="AB48" i="1"/>
  <c r="AB49" i="1" l="1"/>
  <c r="AA48" i="1"/>
  <c r="AA49" i="1" l="1"/>
  <c r="AB50" i="1"/>
  <c r="AB51" i="1" l="1"/>
  <c r="AA50" i="1"/>
  <c r="AA51" i="1" l="1"/>
  <c r="AB52" i="1"/>
  <c r="AB53" i="1" l="1"/>
  <c r="AA52" i="1"/>
  <c r="AA53" i="1" l="1"/>
  <c r="AB54" i="1"/>
  <c r="AB55" i="1" l="1"/>
  <c r="AA54" i="1"/>
  <c r="AA55" i="1" l="1"/>
  <c r="AB56" i="1"/>
  <c r="AB57" i="1" l="1"/>
  <c r="AA56" i="1"/>
  <c r="AA57" i="1" l="1"/>
  <c r="AB58" i="1"/>
  <c r="AB59" i="1" l="1"/>
  <c r="AA58" i="1"/>
  <c r="AA59" i="1" l="1"/>
  <c r="AB60" i="1"/>
  <c r="AB61" i="1" l="1"/>
  <c r="AA60" i="1"/>
  <c r="AA61" i="1" l="1"/>
  <c r="AB62" i="1"/>
  <c r="AB63" i="1" l="1"/>
  <c r="AA62" i="1"/>
  <c r="AA63" i="1" l="1"/>
  <c r="AB64" i="1"/>
  <c r="AB65" i="1" l="1"/>
  <c r="AA64" i="1"/>
  <c r="AA65" i="1" l="1"/>
  <c r="AB66" i="1"/>
  <c r="AB67" i="1" l="1"/>
  <c r="AA66" i="1"/>
  <c r="AA67" i="1" l="1"/>
  <c r="AB68" i="1"/>
  <c r="AB69" i="1" l="1"/>
  <c r="AA68" i="1"/>
  <c r="AA69" i="1" l="1"/>
  <c r="AB70" i="1"/>
  <c r="AB71" i="1" l="1"/>
  <c r="AA70" i="1"/>
  <c r="AA71" i="1" l="1"/>
  <c r="AB72" i="1"/>
  <c r="AB73" i="1" l="1"/>
  <c r="AA72" i="1"/>
  <c r="AA73" i="1" l="1"/>
  <c r="AB74" i="1"/>
  <c r="AB75" i="1" l="1"/>
  <c r="AA74" i="1"/>
  <c r="AB76" i="1" l="1"/>
  <c r="AA75" i="1"/>
  <c r="AA76" i="1" l="1"/>
  <c r="AB77" i="1"/>
  <c r="AB78" i="1" l="1"/>
  <c r="AA77" i="1"/>
  <c r="AA78" i="1" l="1"/>
  <c r="AB79" i="1"/>
  <c r="AB80" i="1" l="1"/>
  <c r="AA79" i="1"/>
  <c r="AA80" i="1" l="1"/>
  <c r="AB81" i="1"/>
  <c r="AB82" i="1" l="1"/>
  <c r="AA81" i="1"/>
  <c r="AA82" i="1" l="1"/>
  <c r="AB83" i="1"/>
  <c r="AB84" i="1" l="1"/>
  <c r="AA83" i="1"/>
  <c r="AA84" i="1" l="1"/>
  <c r="AB85" i="1"/>
  <c r="AB86" i="1" l="1"/>
  <c r="AA85" i="1"/>
  <c r="AA86" i="1" l="1"/>
  <c r="AB87" i="1"/>
  <c r="AB88" i="1" l="1"/>
  <c r="AA87" i="1"/>
  <c r="AA88" i="1" l="1"/>
  <c r="AB89" i="1"/>
  <c r="AB90" i="1" l="1"/>
  <c r="AA89" i="1"/>
  <c r="AA90" i="1" l="1"/>
  <c r="AB91" i="1"/>
  <c r="AB92" i="1" l="1"/>
  <c r="AA91" i="1"/>
  <c r="AA92" i="1" l="1"/>
  <c r="AB93" i="1"/>
  <c r="AB94" i="1" l="1"/>
  <c r="AA93" i="1"/>
  <c r="AA94" i="1" l="1"/>
  <c r="AB95" i="1"/>
  <c r="AB96" i="1" l="1"/>
  <c r="AA95" i="1"/>
  <c r="AA96" i="1" l="1"/>
  <c r="AB97" i="1"/>
  <c r="AB98" i="1" l="1"/>
  <c r="AA97" i="1"/>
  <c r="AA98" i="1" l="1"/>
  <c r="AB99" i="1"/>
  <c r="AB100" i="1" l="1"/>
  <c r="AA99" i="1"/>
  <c r="AA100" i="1" l="1"/>
  <c r="AB101" i="1"/>
  <c r="AB102" i="1" l="1"/>
  <c r="AA101" i="1"/>
  <c r="AA102" i="1" l="1"/>
  <c r="AB103" i="1"/>
  <c r="AB104" i="1" l="1"/>
  <c r="AA103" i="1"/>
  <c r="AA104" i="1" l="1"/>
  <c r="AB105" i="1"/>
  <c r="AB106" i="1" l="1"/>
  <c r="AA105" i="1"/>
  <c r="AA106" i="1" l="1"/>
  <c r="AB107" i="1"/>
  <c r="AB108" i="1" l="1"/>
  <c r="AA107" i="1"/>
  <c r="AA108" i="1" l="1"/>
  <c r="AB109" i="1"/>
  <c r="AB110" i="1" l="1"/>
  <c r="AA109" i="1"/>
  <c r="AA110" i="1" l="1"/>
  <c r="AB111" i="1"/>
  <c r="AB112" i="1" l="1"/>
  <c r="AA111" i="1"/>
  <c r="AA112" i="1" l="1"/>
  <c r="AB113" i="1"/>
  <c r="AB114" i="1" l="1"/>
  <c r="AA113" i="1"/>
  <c r="AA114" i="1" l="1"/>
  <c r="AB115" i="1"/>
  <c r="AB116" i="1" l="1"/>
  <c r="AA115" i="1"/>
  <c r="AA116" i="1" l="1"/>
  <c r="AB117" i="1"/>
  <c r="AB118" i="1" l="1"/>
  <c r="AA117" i="1"/>
  <c r="AA118" i="1" l="1"/>
  <c r="AB119" i="1"/>
  <c r="AB120" i="1" l="1"/>
  <c r="AA119" i="1"/>
  <c r="AA120" i="1" l="1"/>
  <c r="AB121" i="1"/>
  <c r="AB122" i="1" l="1"/>
  <c r="AA121" i="1"/>
  <c r="AA122" i="1" l="1"/>
  <c r="AB123" i="1"/>
  <c r="AB124" i="1" l="1"/>
  <c r="AA123" i="1"/>
  <c r="AA124" i="1" l="1"/>
  <c r="AB125" i="1"/>
  <c r="AB126" i="1" l="1"/>
  <c r="AA125" i="1"/>
  <c r="AA126" i="1" l="1"/>
  <c r="AB127" i="1"/>
  <c r="AB128" i="1" l="1"/>
  <c r="AA127" i="1"/>
  <c r="AA128" i="1" l="1"/>
  <c r="AB129" i="1"/>
  <c r="AB130" i="1" l="1"/>
  <c r="AA129" i="1"/>
  <c r="AA130" i="1" l="1"/>
  <c r="AB131" i="1"/>
  <c r="AB132" i="1" l="1"/>
  <c r="AA131" i="1"/>
  <c r="AA132" i="1" l="1"/>
  <c r="AB133" i="1"/>
  <c r="AB134" i="1" l="1"/>
  <c r="AA133" i="1"/>
  <c r="AA134" i="1" l="1"/>
  <c r="AB135" i="1"/>
  <c r="AB136" i="1" l="1"/>
  <c r="AA135" i="1"/>
  <c r="AA136" i="1" l="1"/>
  <c r="AB137" i="1"/>
  <c r="AB138" i="1" l="1"/>
  <c r="AA137" i="1"/>
  <c r="AA138" i="1" l="1"/>
  <c r="AB139" i="1"/>
  <c r="AB140" i="1" l="1"/>
  <c r="AA139" i="1"/>
  <c r="AA140" i="1" l="1"/>
  <c r="AB141" i="1"/>
  <c r="AB142" i="1" l="1"/>
  <c r="AA141" i="1"/>
  <c r="AA142" i="1" l="1"/>
  <c r="AB143" i="1"/>
  <c r="AB144" i="1" l="1"/>
  <c r="AA143" i="1"/>
  <c r="AA144" i="1" l="1"/>
  <c r="AB145" i="1"/>
  <c r="AB146" i="1" l="1"/>
  <c r="AA145" i="1"/>
  <c r="AA146" i="1" l="1"/>
  <c r="AB147" i="1"/>
  <c r="AB148" i="1" l="1"/>
  <c r="AA147" i="1"/>
  <c r="AA148" i="1" l="1"/>
  <c r="AB149" i="1"/>
  <c r="AB150" i="1" l="1"/>
  <c r="AA149" i="1"/>
  <c r="AA150" i="1" l="1"/>
  <c r="AB151" i="1"/>
  <c r="AB152" i="1" l="1"/>
  <c r="AA151" i="1"/>
  <c r="AA152" i="1" l="1"/>
  <c r="AB153" i="1"/>
  <c r="AB154" i="1" l="1"/>
  <c r="AA153" i="1"/>
  <c r="AA154" i="1" l="1"/>
  <c r="AB155" i="1"/>
  <c r="AB156" i="1" l="1"/>
  <c r="AA155" i="1"/>
  <c r="AA156" i="1" l="1"/>
  <c r="AB157" i="1"/>
  <c r="AB158" i="1" l="1"/>
  <c r="AA157" i="1"/>
  <c r="AA158" i="1" l="1"/>
  <c r="AB159" i="1"/>
  <c r="AB160" i="1" l="1"/>
  <c r="AA159" i="1"/>
  <c r="AA160" i="1" l="1"/>
  <c r="AB161" i="1"/>
  <c r="AB162" i="1" l="1"/>
  <c r="AA161" i="1"/>
  <c r="AA162" i="1" l="1"/>
  <c r="AB163" i="1"/>
  <c r="AA163" i="1" l="1"/>
  <c r="AB164" i="1"/>
  <c r="AB165" i="1" l="1"/>
  <c r="AA164" i="1"/>
  <c r="AA165" i="1" l="1"/>
  <c r="AB166" i="1"/>
  <c r="AB167" i="1" l="1"/>
  <c r="AA166" i="1"/>
  <c r="AA167" i="1" l="1"/>
  <c r="AB168" i="1"/>
  <c r="AB169" i="1" l="1"/>
  <c r="AA168" i="1"/>
  <c r="AA169" i="1" l="1"/>
  <c r="AB170" i="1"/>
  <c r="AB171" i="1" l="1"/>
  <c r="AA170" i="1"/>
  <c r="AA171" i="1" l="1"/>
  <c r="AB172" i="1"/>
  <c r="AB173" i="1" l="1"/>
  <c r="AA172" i="1"/>
  <c r="AA173" i="1" l="1"/>
  <c r="AB174" i="1"/>
  <c r="AB175" i="1" l="1"/>
  <c r="AA174" i="1"/>
  <c r="AA175" i="1" l="1"/>
  <c r="AB176" i="1"/>
  <c r="AB177" i="1" l="1"/>
  <c r="AA176" i="1"/>
  <c r="AA177" i="1" l="1"/>
  <c r="AB178" i="1"/>
  <c r="AB179" i="1" l="1"/>
  <c r="AA178" i="1"/>
  <c r="AA179" i="1" l="1"/>
  <c r="AB180" i="1"/>
  <c r="AB181" i="1" l="1"/>
  <c r="AA180" i="1"/>
  <c r="AA181" i="1" l="1"/>
  <c r="AB182" i="1"/>
  <c r="AB183" i="1" l="1"/>
  <c r="AA182" i="1"/>
  <c r="AA183" i="1" l="1"/>
  <c r="AB184" i="1"/>
  <c r="AB185" i="1" l="1"/>
  <c r="AA184" i="1"/>
  <c r="AA185" i="1" l="1"/>
  <c r="AB186" i="1"/>
  <c r="AB187" i="1" l="1"/>
  <c r="AA186" i="1"/>
  <c r="AA187" i="1" l="1"/>
  <c r="AB188" i="1"/>
  <c r="AB189" i="1" l="1"/>
  <c r="AA188" i="1"/>
  <c r="AA189" i="1" l="1"/>
  <c r="AB190" i="1"/>
  <c r="AB191" i="1" l="1"/>
  <c r="AA190" i="1"/>
  <c r="AA191" i="1" l="1"/>
  <c r="AB192" i="1"/>
  <c r="AB193" i="1" l="1"/>
  <c r="AA192" i="1"/>
  <c r="AA193" i="1" l="1"/>
  <c r="AB194" i="1"/>
  <c r="AB195" i="1" l="1"/>
  <c r="AA194" i="1"/>
  <c r="AA195" i="1" l="1"/>
  <c r="AB196" i="1"/>
  <c r="AB197" i="1" l="1"/>
  <c r="AA196" i="1"/>
  <c r="AA197" i="1" l="1"/>
  <c r="AB198" i="1"/>
  <c r="AB199" i="1" l="1"/>
  <c r="AA198" i="1"/>
  <c r="AA199" i="1" l="1"/>
  <c r="AB200" i="1"/>
  <c r="AB201" i="1" l="1"/>
  <c r="AA200" i="1"/>
  <c r="AA201" i="1" l="1"/>
  <c r="AB202" i="1"/>
  <c r="AB203" i="1" l="1"/>
  <c r="AA202" i="1"/>
  <c r="AA203" i="1" l="1"/>
  <c r="AB204" i="1"/>
  <c r="AB205" i="1" l="1"/>
  <c r="AA204" i="1"/>
  <c r="AA205" i="1" l="1"/>
  <c r="AB206" i="1"/>
  <c r="AB207" i="1" l="1"/>
  <c r="AA206" i="1"/>
  <c r="AA207" i="1" l="1"/>
  <c r="AB208" i="1"/>
  <c r="AB209" i="1" l="1"/>
  <c r="AE208" i="1" s="1"/>
  <c r="AA208" i="1"/>
  <c r="AA209" i="1" l="1"/>
  <c r="AD208" i="1" s="1"/>
  <c r="AF208" i="1" s="1"/>
  <c r="AE209" i="1"/>
  <c r="AE10" i="1"/>
  <c r="AE12" i="1"/>
  <c r="AE11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1" i="1"/>
  <c r="AE132" i="1"/>
  <c r="AE133" i="1"/>
  <c r="AE134" i="1"/>
  <c r="AE135" i="1"/>
  <c r="AE136" i="1"/>
  <c r="AE137" i="1"/>
  <c r="AE138" i="1"/>
  <c r="AE139" i="1"/>
  <c r="AE140" i="1"/>
  <c r="AE141" i="1"/>
  <c r="AE142" i="1"/>
  <c r="AE143" i="1"/>
  <c r="AE144" i="1"/>
  <c r="AE145" i="1"/>
  <c r="AE146" i="1"/>
  <c r="AE147" i="1"/>
  <c r="AE148" i="1"/>
  <c r="AE149" i="1"/>
  <c r="AE150" i="1"/>
  <c r="AE151" i="1"/>
  <c r="AE152" i="1"/>
  <c r="AE153" i="1"/>
  <c r="AE154" i="1"/>
  <c r="AE155" i="1"/>
  <c r="AE156" i="1"/>
  <c r="AE157" i="1"/>
  <c r="AE158" i="1"/>
  <c r="AE159" i="1"/>
  <c r="AE160" i="1"/>
  <c r="AE161" i="1"/>
  <c r="AE162" i="1"/>
  <c r="AE163" i="1"/>
  <c r="AE164" i="1"/>
  <c r="AE165" i="1"/>
  <c r="AE166" i="1"/>
  <c r="AE167" i="1"/>
  <c r="AE168" i="1"/>
  <c r="AE169" i="1"/>
  <c r="AE170" i="1"/>
  <c r="AE171" i="1"/>
  <c r="AE172" i="1"/>
  <c r="AE173" i="1"/>
  <c r="AE174" i="1"/>
  <c r="AE175" i="1"/>
  <c r="AE176" i="1"/>
  <c r="AE177" i="1"/>
  <c r="AE178" i="1"/>
  <c r="AE179" i="1"/>
  <c r="AE180" i="1"/>
  <c r="AE181" i="1"/>
  <c r="AE182" i="1"/>
  <c r="AE183" i="1"/>
  <c r="AE184" i="1"/>
  <c r="AE185" i="1"/>
  <c r="AE186" i="1"/>
  <c r="AE187" i="1"/>
  <c r="AE188" i="1"/>
  <c r="AE189" i="1"/>
  <c r="AE190" i="1"/>
  <c r="AE191" i="1"/>
  <c r="AE192" i="1"/>
  <c r="AE193" i="1"/>
  <c r="AE194" i="1"/>
  <c r="AE195" i="1"/>
  <c r="AE196" i="1"/>
  <c r="AE197" i="1"/>
  <c r="AE198" i="1"/>
  <c r="AE199" i="1"/>
  <c r="AE200" i="1"/>
  <c r="AE201" i="1"/>
  <c r="AE202" i="1"/>
  <c r="AE203" i="1"/>
  <c r="AE204" i="1"/>
  <c r="AE205" i="1"/>
  <c r="AE206" i="1"/>
  <c r="AE207" i="1"/>
  <c r="AD209" i="1" l="1"/>
  <c r="AF209" i="1" s="1"/>
  <c r="AD10" i="1"/>
  <c r="AF10" i="1" s="1"/>
  <c r="AD11" i="1"/>
  <c r="AF11" i="1" s="1"/>
  <c r="AD12" i="1"/>
  <c r="AF12" i="1" s="1"/>
  <c r="AD13" i="1"/>
  <c r="AF13" i="1" s="1"/>
  <c r="AD14" i="1"/>
  <c r="AF14" i="1" s="1"/>
  <c r="AD15" i="1"/>
  <c r="AF15" i="1" s="1"/>
  <c r="AD16" i="1"/>
  <c r="AF16" i="1" s="1"/>
  <c r="AD17" i="1"/>
  <c r="AF17" i="1" s="1"/>
  <c r="AD18" i="1"/>
  <c r="AF18" i="1" s="1"/>
  <c r="AD19" i="1"/>
  <c r="AF19" i="1" s="1"/>
  <c r="AD20" i="1"/>
  <c r="AF20" i="1" s="1"/>
  <c r="AD21" i="1"/>
  <c r="AF21" i="1" s="1"/>
  <c r="AD22" i="1"/>
  <c r="AF22" i="1" s="1"/>
  <c r="AD23" i="1"/>
  <c r="AF23" i="1" s="1"/>
  <c r="AD24" i="1"/>
  <c r="AF24" i="1" s="1"/>
  <c r="AD25" i="1"/>
  <c r="AF25" i="1" s="1"/>
  <c r="AD26" i="1"/>
  <c r="AF26" i="1" s="1"/>
  <c r="AD27" i="1"/>
  <c r="AF27" i="1" s="1"/>
  <c r="AD28" i="1"/>
  <c r="AF28" i="1" s="1"/>
  <c r="AD29" i="1"/>
  <c r="AF29" i="1" s="1"/>
  <c r="AD30" i="1"/>
  <c r="AF30" i="1" s="1"/>
  <c r="AD31" i="1"/>
  <c r="AF31" i="1" s="1"/>
  <c r="AD32" i="1"/>
  <c r="AF32" i="1" s="1"/>
  <c r="AD33" i="1"/>
  <c r="AF33" i="1" s="1"/>
  <c r="AD34" i="1"/>
  <c r="AF34" i="1" s="1"/>
  <c r="AD35" i="1"/>
  <c r="AF35" i="1" s="1"/>
  <c r="AD36" i="1"/>
  <c r="AF36" i="1" s="1"/>
  <c r="AD37" i="1"/>
  <c r="AF37" i="1" s="1"/>
  <c r="AD38" i="1"/>
  <c r="AF38" i="1" s="1"/>
  <c r="AD39" i="1"/>
  <c r="AF39" i="1" s="1"/>
  <c r="AD40" i="1"/>
  <c r="AF40" i="1" s="1"/>
  <c r="AD41" i="1"/>
  <c r="AF41" i="1" s="1"/>
  <c r="AD42" i="1"/>
  <c r="AF42" i="1" s="1"/>
  <c r="AD43" i="1"/>
  <c r="AF43" i="1" s="1"/>
  <c r="AD44" i="1"/>
  <c r="AF44" i="1" s="1"/>
  <c r="AD45" i="1"/>
  <c r="AF45" i="1" s="1"/>
  <c r="AD46" i="1"/>
  <c r="AF46" i="1" s="1"/>
  <c r="AD47" i="1"/>
  <c r="AF47" i="1" s="1"/>
  <c r="AD48" i="1"/>
  <c r="AF48" i="1" s="1"/>
  <c r="AD49" i="1"/>
  <c r="AF49" i="1" s="1"/>
  <c r="AD50" i="1"/>
  <c r="AF50" i="1" s="1"/>
  <c r="AD51" i="1"/>
  <c r="AF51" i="1" s="1"/>
  <c r="AD52" i="1"/>
  <c r="AF52" i="1" s="1"/>
  <c r="AD53" i="1"/>
  <c r="AF53" i="1" s="1"/>
  <c r="AD54" i="1"/>
  <c r="AF54" i="1" s="1"/>
  <c r="AD55" i="1"/>
  <c r="AF55" i="1" s="1"/>
  <c r="AD56" i="1"/>
  <c r="AF56" i="1" s="1"/>
  <c r="AD57" i="1"/>
  <c r="AF57" i="1" s="1"/>
  <c r="AD58" i="1"/>
  <c r="AF58" i="1" s="1"/>
  <c r="AD59" i="1"/>
  <c r="AF59" i="1" s="1"/>
  <c r="AD60" i="1"/>
  <c r="AF60" i="1" s="1"/>
  <c r="AD61" i="1"/>
  <c r="AF61" i="1" s="1"/>
  <c r="AD62" i="1"/>
  <c r="AF62" i="1" s="1"/>
  <c r="AD63" i="1"/>
  <c r="AF63" i="1" s="1"/>
  <c r="AD64" i="1"/>
  <c r="AF64" i="1" s="1"/>
  <c r="AD65" i="1"/>
  <c r="AF65" i="1" s="1"/>
  <c r="AD66" i="1"/>
  <c r="AF66" i="1" s="1"/>
  <c r="AD67" i="1"/>
  <c r="AF67" i="1" s="1"/>
  <c r="AD68" i="1"/>
  <c r="AF68" i="1" s="1"/>
  <c r="AD69" i="1"/>
  <c r="AF69" i="1" s="1"/>
  <c r="AD70" i="1"/>
  <c r="AF70" i="1" s="1"/>
  <c r="AD71" i="1"/>
  <c r="AF71" i="1" s="1"/>
  <c r="AD72" i="1"/>
  <c r="AF72" i="1" s="1"/>
  <c r="AD73" i="1"/>
  <c r="AF73" i="1" s="1"/>
  <c r="AD74" i="1"/>
  <c r="AF74" i="1" s="1"/>
  <c r="AD75" i="1"/>
  <c r="AF75" i="1" s="1"/>
  <c r="AD76" i="1"/>
  <c r="AF76" i="1" s="1"/>
  <c r="AD77" i="1"/>
  <c r="AF77" i="1" s="1"/>
  <c r="AD78" i="1"/>
  <c r="AF78" i="1" s="1"/>
  <c r="AD79" i="1"/>
  <c r="AF79" i="1" s="1"/>
  <c r="AD80" i="1"/>
  <c r="AF80" i="1" s="1"/>
  <c r="AD81" i="1"/>
  <c r="AF81" i="1" s="1"/>
  <c r="AD82" i="1"/>
  <c r="AF82" i="1" s="1"/>
  <c r="AD83" i="1"/>
  <c r="AF83" i="1" s="1"/>
  <c r="AD84" i="1"/>
  <c r="AF84" i="1" s="1"/>
  <c r="AD85" i="1"/>
  <c r="AF85" i="1" s="1"/>
  <c r="AD86" i="1"/>
  <c r="AF86" i="1" s="1"/>
  <c r="AD87" i="1"/>
  <c r="AF87" i="1" s="1"/>
  <c r="AD88" i="1"/>
  <c r="AF88" i="1" s="1"/>
  <c r="AD89" i="1"/>
  <c r="AF89" i="1" s="1"/>
  <c r="AD90" i="1"/>
  <c r="AF90" i="1" s="1"/>
  <c r="AD91" i="1"/>
  <c r="AF91" i="1" s="1"/>
  <c r="AD92" i="1"/>
  <c r="AF92" i="1" s="1"/>
  <c r="AD93" i="1"/>
  <c r="AF93" i="1" s="1"/>
  <c r="AD94" i="1"/>
  <c r="AF94" i="1" s="1"/>
  <c r="AD95" i="1"/>
  <c r="AF95" i="1" s="1"/>
  <c r="AD96" i="1"/>
  <c r="AF96" i="1" s="1"/>
  <c r="AD97" i="1"/>
  <c r="AF97" i="1" s="1"/>
  <c r="AD98" i="1"/>
  <c r="AF98" i="1" s="1"/>
  <c r="AD99" i="1"/>
  <c r="AF99" i="1" s="1"/>
  <c r="AD100" i="1"/>
  <c r="AF100" i="1" s="1"/>
  <c r="AD101" i="1"/>
  <c r="AF101" i="1" s="1"/>
  <c r="AD102" i="1"/>
  <c r="AF102" i="1" s="1"/>
  <c r="AD103" i="1"/>
  <c r="AF103" i="1" s="1"/>
  <c r="AD104" i="1"/>
  <c r="AF104" i="1" s="1"/>
  <c r="AD105" i="1"/>
  <c r="AF105" i="1" s="1"/>
  <c r="AD106" i="1"/>
  <c r="AF106" i="1" s="1"/>
  <c r="AD107" i="1"/>
  <c r="AF107" i="1" s="1"/>
  <c r="AD108" i="1"/>
  <c r="AF108" i="1" s="1"/>
  <c r="AD109" i="1"/>
  <c r="AF109" i="1" s="1"/>
  <c r="AD110" i="1"/>
  <c r="AF110" i="1" s="1"/>
  <c r="AD111" i="1"/>
  <c r="AF111" i="1" s="1"/>
  <c r="AD112" i="1"/>
  <c r="AF112" i="1" s="1"/>
  <c r="AD113" i="1"/>
  <c r="AF113" i="1" s="1"/>
  <c r="AD114" i="1"/>
  <c r="AF114" i="1" s="1"/>
  <c r="AD115" i="1"/>
  <c r="AF115" i="1" s="1"/>
  <c r="AD116" i="1"/>
  <c r="AF116" i="1" s="1"/>
  <c r="AD117" i="1"/>
  <c r="AF117" i="1" s="1"/>
  <c r="AD118" i="1"/>
  <c r="AF118" i="1" s="1"/>
  <c r="AD119" i="1"/>
  <c r="AF119" i="1" s="1"/>
  <c r="AD120" i="1"/>
  <c r="AF120" i="1" s="1"/>
  <c r="AD121" i="1"/>
  <c r="AF121" i="1" s="1"/>
  <c r="AD122" i="1"/>
  <c r="AF122" i="1" s="1"/>
  <c r="AD123" i="1"/>
  <c r="AF123" i="1" s="1"/>
  <c r="AD124" i="1"/>
  <c r="AF124" i="1" s="1"/>
  <c r="AD125" i="1"/>
  <c r="AF125" i="1" s="1"/>
  <c r="AD126" i="1"/>
  <c r="AF126" i="1" s="1"/>
  <c r="AD127" i="1"/>
  <c r="AF127" i="1" s="1"/>
  <c r="AD128" i="1"/>
  <c r="AF128" i="1" s="1"/>
  <c r="AD129" i="1"/>
  <c r="AF129" i="1" s="1"/>
  <c r="AD130" i="1"/>
  <c r="AF130" i="1" s="1"/>
  <c r="AD131" i="1"/>
  <c r="AF131" i="1" s="1"/>
  <c r="AD132" i="1"/>
  <c r="AF132" i="1" s="1"/>
  <c r="AD133" i="1"/>
  <c r="AF133" i="1" s="1"/>
  <c r="AD134" i="1"/>
  <c r="AF134" i="1" s="1"/>
  <c r="AD135" i="1"/>
  <c r="AF135" i="1" s="1"/>
  <c r="AD136" i="1"/>
  <c r="AF136" i="1" s="1"/>
  <c r="AD137" i="1"/>
  <c r="AF137" i="1" s="1"/>
  <c r="AD138" i="1"/>
  <c r="AF138" i="1" s="1"/>
  <c r="AD139" i="1"/>
  <c r="AF139" i="1" s="1"/>
  <c r="AD140" i="1"/>
  <c r="AF140" i="1" s="1"/>
  <c r="AD141" i="1"/>
  <c r="AF141" i="1" s="1"/>
  <c r="AD142" i="1"/>
  <c r="AF142" i="1" s="1"/>
  <c r="AD143" i="1"/>
  <c r="AF143" i="1" s="1"/>
  <c r="AD144" i="1"/>
  <c r="AF144" i="1" s="1"/>
  <c r="AD145" i="1"/>
  <c r="AF145" i="1" s="1"/>
  <c r="AD146" i="1"/>
  <c r="AF146" i="1" s="1"/>
  <c r="AD147" i="1"/>
  <c r="AF147" i="1" s="1"/>
  <c r="AD148" i="1"/>
  <c r="AF148" i="1" s="1"/>
  <c r="AD149" i="1"/>
  <c r="AF149" i="1" s="1"/>
  <c r="AD150" i="1"/>
  <c r="AF150" i="1" s="1"/>
  <c r="AD151" i="1"/>
  <c r="AF151" i="1" s="1"/>
  <c r="AD152" i="1"/>
  <c r="AF152" i="1" s="1"/>
  <c r="AD153" i="1"/>
  <c r="AF153" i="1" s="1"/>
  <c r="AD154" i="1"/>
  <c r="AF154" i="1" s="1"/>
  <c r="AD155" i="1"/>
  <c r="AF155" i="1" s="1"/>
  <c r="AD156" i="1"/>
  <c r="AF156" i="1" s="1"/>
  <c r="AD157" i="1"/>
  <c r="AF157" i="1" s="1"/>
  <c r="AD158" i="1"/>
  <c r="AF158" i="1" s="1"/>
  <c r="AD159" i="1"/>
  <c r="AF159" i="1" s="1"/>
  <c r="AD160" i="1"/>
  <c r="AF160" i="1" s="1"/>
  <c r="AD161" i="1"/>
  <c r="AF161" i="1" s="1"/>
  <c r="AD162" i="1"/>
  <c r="AF162" i="1" s="1"/>
  <c r="AD163" i="1"/>
  <c r="AF163" i="1" s="1"/>
  <c r="AD164" i="1"/>
  <c r="AF164" i="1" s="1"/>
  <c r="AD165" i="1"/>
  <c r="AF165" i="1" s="1"/>
  <c r="AD166" i="1"/>
  <c r="AF166" i="1" s="1"/>
  <c r="AD167" i="1"/>
  <c r="AF167" i="1" s="1"/>
  <c r="AD168" i="1"/>
  <c r="AF168" i="1" s="1"/>
  <c r="AD169" i="1"/>
  <c r="AF169" i="1" s="1"/>
  <c r="AD170" i="1"/>
  <c r="AF170" i="1" s="1"/>
  <c r="AD171" i="1"/>
  <c r="AF171" i="1" s="1"/>
  <c r="AD172" i="1"/>
  <c r="AF172" i="1" s="1"/>
  <c r="AD173" i="1"/>
  <c r="AF173" i="1" s="1"/>
  <c r="AD174" i="1"/>
  <c r="AF174" i="1" s="1"/>
  <c r="AD175" i="1"/>
  <c r="AF175" i="1" s="1"/>
  <c r="AD176" i="1"/>
  <c r="AF176" i="1" s="1"/>
  <c r="AD177" i="1"/>
  <c r="AF177" i="1" s="1"/>
  <c r="AD178" i="1"/>
  <c r="AF178" i="1" s="1"/>
  <c r="AD179" i="1"/>
  <c r="AF179" i="1" s="1"/>
  <c r="AD180" i="1"/>
  <c r="AF180" i="1" s="1"/>
  <c r="AD181" i="1"/>
  <c r="AF181" i="1" s="1"/>
  <c r="AD182" i="1"/>
  <c r="AF182" i="1" s="1"/>
  <c r="AD183" i="1"/>
  <c r="AF183" i="1" s="1"/>
  <c r="AD184" i="1"/>
  <c r="AF184" i="1" s="1"/>
  <c r="AD185" i="1"/>
  <c r="AF185" i="1" s="1"/>
  <c r="AD186" i="1"/>
  <c r="AF186" i="1" s="1"/>
  <c r="AD187" i="1"/>
  <c r="AF187" i="1" s="1"/>
  <c r="AD188" i="1"/>
  <c r="AF188" i="1" s="1"/>
  <c r="AD189" i="1"/>
  <c r="AF189" i="1" s="1"/>
  <c r="AD190" i="1"/>
  <c r="AF190" i="1" s="1"/>
  <c r="AD191" i="1"/>
  <c r="AF191" i="1" s="1"/>
  <c r="AD192" i="1"/>
  <c r="AF192" i="1" s="1"/>
  <c r="AD193" i="1"/>
  <c r="AF193" i="1" s="1"/>
  <c r="AD194" i="1"/>
  <c r="AF194" i="1" s="1"/>
  <c r="AD195" i="1"/>
  <c r="AF195" i="1" s="1"/>
  <c r="AD196" i="1"/>
  <c r="AF196" i="1" s="1"/>
  <c r="AD197" i="1"/>
  <c r="AF197" i="1" s="1"/>
  <c r="AD198" i="1"/>
  <c r="AF198" i="1" s="1"/>
  <c r="AD199" i="1"/>
  <c r="AF199" i="1" s="1"/>
  <c r="AD200" i="1"/>
  <c r="AF200" i="1" s="1"/>
  <c r="AD201" i="1"/>
  <c r="AF201" i="1" s="1"/>
  <c r="AD202" i="1"/>
  <c r="AF202" i="1" s="1"/>
  <c r="AD203" i="1"/>
  <c r="AF203" i="1" s="1"/>
  <c r="AD204" i="1"/>
  <c r="AF204" i="1" s="1"/>
  <c r="AD205" i="1"/>
  <c r="AF205" i="1" s="1"/>
  <c r="AD206" i="1"/>
  <c r="AF206" i="1" s="1"/>
  <c r="AD207" i="1"/>
  <c r="AF207" i="1" s="1"/>
  <c r="AI11" i="1" l="1"/>
  <c r="AI10" i="1"/>
  <c r="AI13" i="1" l="1"/>
  <c r="G56" i="1" l="1"/>
  <c r="AI24" i="1"/>
  <c r="AK24" i="1" s="1"/>
  <c r="AI25" i="1" s="1"/>
  <c r="AI27" i="1" l="1"/>
  <c r="G58" i="1" s="1"/>
  <c r="G59" i="1"/>
</calcChain>
</file>

<file path=xl/sharedStrings.xml><?xml version="1.0" encoding="utf-8"?>
<sst xmlns="http://schemas.openxmlformats.org/spreadsheetml/2006/main" count="96" uniqueCount="79">
  <si>
    <t>A</t>
  </si>
  <si>
    <t>B</t>
  </si>
  <si>
    <t>A ranks</t>
  </si>
  <si>
    <t>B ranks</t>
  </si>
  <si>
    <t>Count</t>
  </si>
  <si>
    <t>sum ranks</t>
  </si>
  <si>
    <t>A x B</t>
  </si>
  <si>
    <t>U2</t>
  </si>
  <si>
    <t>Min U</t>
  </si>
  <si>
    <t>Min ranks</t>
  </si>
  <si>
    <t xml:space="preserve"> U1</t>
  </si>
  <si>
    <t>for z</t>
  </si>
  <si>
    <t>z score</t>
  </si>
  <si>
    <t>one tail p</t>
  </si>
  <si>
    <t>two tail</t>
  </si>
  <si>
    <t>effect r</t>
  </si>
  <si>
    <t>Sum of ranks</t>
  </si>
  <si>
    <t>Median</t>
  </si>
  <si>
    <t xml:space="preserve">Mann-Whitney U </t>
  </si>
  <si>
    <t>z-score</t>
  </si>
  <si>
    <t>N</t>
  </si>
  <si>
    <t>effect size r</t>
  </si>
  <si>
    <t>Two-tail p =</t>
  </si>
  <si>
    <t xml:space="preserve">One tail p = </t>
  </si>
  <si>
    <t>independent t-test</t>
  </si>
  <si>
    <t xml:space="preserve">t </t>
  </si>
  <si>
    <t>t squared</t>
  </si>
  <si>
    <t>deg free</t>
  </si>
  <si>
    <t>r =</t>
  </si>
  <si>
    <t>Mean</t>
  </si>
  <si>
    <t>stdev</t>
  </si>
  <si>
    <t>unequal variance t test</t>
  </si>
  <si>
    <t>variance</t>
  </si>
  <si>
    <t>F test for equality of variance</t>
  </si>
  <si>
    <t>F ratio</t>
  </si>
  <si>
    <t>two tail p</t>
  </si>
  <si>
    <t>one tail</t>
  </si>
  <si>
    <t>Mann-Whitney U-test results</t>
  </si>
  <si>
    <t>Student's t-test independent samples</t>
  </si>
  <si>
    <t>Standard deviation</t>
  </si>
  <si>
    <t>Students t</t>
  </si>
  <si>
    <t>Degrees of freedom</t>
  </si>
  <si>
    <t>One-tail p =</t>
  </si>
  <si>
    <t>two-tail p =</t>
  </si>
  <si>
    <t>Effect size r</t>
  </si>
  <si>
    <t>F-test for equality of variance</t>
  </si>
  <si>
    <t>F-ratio</t>
  </si>
  <si>
    <t xml:space="preserve">Two-tail p = </t>
  </si>
  <si>
    <t>Unequal variance t-test</t>
  </si>
  <si>
    <t>For Mann-Whitney</t>
  </si>
  <si>
    <t>For KS 2-sample test</t>
  </si>
  <si>
    <t>rank order</t>
  </si>
  <si>
    <t>curmulative</t>
  </si>
  <si>
    <t>cum proportions</t>
  </si>
  <si>
    <t>Difference</t>
  </si>
  <si>
    <t>Max D</t>
  </si>
  <si>
    <t>Min D</t>
  </si>
  <si>
    <t>D =</t>
  </si>
  <si>
    <t>n1</t>
  </si>
  <si>
    <t>n2</t>
  </si>
  <si>
    <t>chi2</t>
  </si>
  <si>
    <t>Kolmogorov-Smirnov 2-sample test</t>
  </si>
  <si>
    <t>Dmax</t>
  </si>
  <si>
    <t>(Chi square approximation)</t>
  </si>
  <si>
    <t xml:space="preserve">Enter two sets of data in the columns marked Sample A and Sample B. The samples should be independent, not paired. They can be different in size. For small samples use tables of critical values. </t>
  </si>
  <si>
    <t>one-tail p =</t>
  </si>
  <si>
    <t>Test results</t>
  </si>
  <si>
    <t>Tables are more accurate</t>
  </si>
  <si>
    <t>n</t>
  </si>
  <si>
    <t>count n</t>
  </si>
  <si>
    <t>F-Test Two-Sample for Variances</t>
  </si>
  <si>
    <t>Variable 1</t>
  </si>
  <si>
    <t>Variable 2</t>
  </si>
  <si>
    <t>Variance</t>
  </si>
  <si>
    <t>Observations</t>
  </si>
  <si>
    <t>df</t>
  </si>
  <si>
    <t>F</t>
  </si>
  <si>
    <t>P(F&lt;=f) one-tail</t>
  </si>
  <si>
    <t>F Critical one-tail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</si>
</sst>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164" fontId="0" fillId="0" borderId="0" xfId="0" applyNumberFormat="1"/>
    <xf numFmtId="2" fontId="0" fillId="0" borderId="0" xfId="0" applyNumberFormat="1"/>
    <xf numFmtId="0" fontId="1" fillId="0" borderId="0" xfId="0" applyFont="1"/>
    <xf numFmtId="164" fontId="0" fillId="0" borderId="0" xfId="0" applyNumberFormat="1" applyBorder="1"/>
    <xf numFmtId="164" fontId="0" fillId="0" borderId="6" xfId="0" applyNumberFormat="1" applyBorder="1"/>
    <xf numFmtId="2" fontId="0" fillId="0" borderId="0" xfId="0" applyNumberFormat="1" applyBorder="1"/>
    <xf numFmtId="0" fontId="0" fillId="0" borderId="5" xfId="0" applyFill="1" applyBorder="1"/>
    <xf numFmtId="0" fontId="0" fillId="0" borderId="7" xfId="0" applyFill="1" applyBorder="1"/>
    <xf numFmtId="0" fontId="0" fillId="0" borderId="0" xfId="0" applyFill="1" applyBorder="1" applyAlignment="1"/>
    <xf numFmtId="0" fontId="0" fillId="0" borderId="10" xfId="0" applyFill="1" applyBorder="1" applyAlignment="1"/>
    <xf numFmtId="0" fontId="2" fillId="0" borderId="11" xfId="0" applyFont="1" applyFill="1" applyBorder="1" applyAlignment="1">
      <alignment horizontal="center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209"/>
  <sheetViews>
    <sheetView tabSelected="1" workbookViewId="0">
      <selection activeCell="N15" sqref="N15"/>
    </sheetView>
  </sheetViews>
  <sheetFormatPr defaultRowHeight="15" x14ac:dyDescent="0.25"/>
  <sheetData>
    <row r="2" spans="1:35" x14ac:dyDescent="0.25">
      <c r="B2" s="22" t="s">
        <v>64</v>
      </c>
      <c r="C2" s="22"/>
      <c r="D2" s="22"/>
      <c r="E2" s="22"/>
      <c r="F2" s="22"/>
      <c r="G2" s="22"/>
      <c r="H2" s="22"/>
    </row>
    <row r="3" spans="1:35" x14ac:dyDescent="0.25">
      <c r="B3" s="22"/>
      <c r="C3" s="22"/>
      <c r="D3" s="22"/>
      <c r="E3" s="22"/>
      <c r="F3" s="22"/>
      <c r="G3" s="22"/>
      <c r="H3" s="22"/>
    </row>
    <row r="4" spans="1:35" x14ac:dyDescent="0.25">
      <c r="B4" s="22"/>
      <c r="C4" s="22"/>
      <c r="D4" s="22"/>
      <c r="E4" s="22"/>
      <c r="F4" s="22"/>
      <c r="G4" s="22"/>
      <c r="H4" s="22"/>
    </row>
    <row r="5" spans="1:35" x14ac:dyDescent="0.25">
      <c r="B5" s="22"/>
      <c r="C5" s="22"/>
      <c r="D5" s="22"/>
      <c r="E5" s="22"/>
      <c r="F5" s="22"/>
      <c r="G5" s="22"/>
      <c r="H5" s="22"/>
    </row>
    <row r="6" spans="1:35" x14ac:dyDescent="0.25">
      <c r="B6" s="22"/>
      <c r="C6" s="22"/>
      <c r="D6" s="22"/>
      <c r="E6" s="22"/>
      <c r="F6" s="22"/>
      <c r="G6" s="22"/>
      <c r="H6" s="22"/>
    </row>
    <row r="8" spans="1:35" x14ac:dyDescent="0.25">
      <c r="P8" t="s">
        <v>49</v>
      </c>
      <c r="S8" t="s">
        <v>50</v>
      </c>
      <c r="W8" t="s">
        <v>51</v>
      </c>
      <c r="AA8" t="s">
        <v>52</v>
      </c>
      <c r="AD8" t="s">
        <v>53</v>
      </c>
      <c r="AF8" t="s">
        <v>54</v>
      </c>
    </row>
    <row r="9" spans="1:35" x14ac:dyDescent="0.25">
      <c r="B9" t="s">
        <v>0</v>
      </c>
      <c r="C9" t="s">
        <v>1</v>
      </c>
      <c r="E9" t="s">
        <v>66</v>
      </c>
      <c r="G9" t="str">
        <f>B9</f>
        <v>A</v>
      </c>
      <c r="H9" t="str">
        <f>C9</f>
        <v>B</v>
      </c>
      <c r="L9" t="str">
        <f>G12</f>
        <v>A</v>
      </c>
      <c r="M9" t="str">
        <f>H12</f>
        <v>B</v>
      </c>
      <c r="N9" t="s">
        <v>6</v>
      </c>
      <c r="P9" t="s">
        <v>2</v>
      </c>
      <c r="Q9" t="s">
        <v>3</v>
      </c>
      <c r="S9" t="str">
        <f>B9</f>
        <v>A</v>
      </c>
      <c r="T9" t="str">
        <f>C9</f>
        <v>B</v>
      </c>
      <c r="W9" t="str">
        <f>S9</f>
        <v>A</v>
      </c>
      <c r="X9" t="str">
        <f>T9</f>
        <v>B</v>
      </c>
      <c r="AA9" t="s">
        <v>0</v>
      </c>
      <c r="AB9" t="s">
        <v>1</v>
      </c>
    </row>
    <row r="10" spans="1:35" x14ac:dyDescent="0.25">
      <c r="A10">
        <v>1</v>
      </c>
      <c r="B10">
        <v>343</v>
      </c>
      <c r="C10">
        <v>3670</v>
      </c>
      <c r="F10" t="s">
        <v>68</v>
      </c>
      <c r="G10">
        <f>L11</f>
        <v>6</v>
      </c>
      <c r="H10">
        <f>M11</f>
        <v>6</v>
      </c>
      <c r="K10" t="s">
        <v>17</v>
      </c>
      <c r="L10">
        <f>MEDIAN(B10:B109)</f>
        <v>1106.5</v>
      </c>
      <c r="M10">
        <f>MEDIAN(C10:C109)</f>
        <v>3265</v>
      </c>
      <c r="P10">
        <f>IF(B10&gt;0,_xlfn.RANK.AVG(B10,$B$10:$C$109,1),0)</f>
        <v>2</v>
      </c>
      <c r="Q10">
        <f>IF(C10&gt;0,_xlfn.RANK.AVG(C10,$B$10:$C$109,1),0)</f>
        <v>10</v>
      </c>
      <c r="S10">
        <f>RANK(B10,$B$10:$C$109,1)</f>
        <v>2</v>
      </c>
      <c r="T10">
        <f>RANK(C10,$B$10:$C$109,1)</f>
        <v>10</v>
      </c>
      <c r="V10">
        <v>1</v>
      </c>
      <c r="W10">
        <f>COUNTIF(S$10:S$109,V10)</f>
        <v>1</v>
      </c>
      <c r="X10">
        <f>COUNTIF(T$10:T$109,V10)</f>
        <v>0</v>
      </c>
      <c r="Z10">
        <v>1</v>
      </c>
      <c r="AA10">
        <f>W10</f>
        <v>1</v>
      </c>
      <c r="AB10">
        <f>X10</f>
        <v>0</v>
      </c>
      <c r="AC10">
        <v>1</v>
      </c>
      <c r="AD10" s="12">
        <f>AA10/AA$209</f>
        <v>0.16666666666666666</v>
      </c>
      <c r="AE10" s="12">
        <f>AB10/AB$209</f>
        <v>0</v>
      </c>
      <c r="AF10" s="12">
        <f>AD10-AE10</f>
        <v>0.16666666666666666</v>
      </c>
      <c r="AH10" t="s">
        <v>55</v>
      </c>
      <c r="AI10" s="12">
        <f>MAX(AF10:AF209)</f>
        <v>0.66666666666666674</v>
      </c>
    </row>
    <row r="11" spans="1:35" x14ac:dyDescent="0.25">
      <c r="A11">
        <v>2</v>
      </c>
      <c r="B11">
        <v>2437</v>
      </c>
      <c r="C11">
        <v>2860</v>
      </c>
      <c r="E11" s="2" t="s">
        <v>37</v>
      </c>
      <c r="F11" s="3"/>
      <c r="G11" s="3"/>
      <c r="H11" s="4"/>
      <c r="K11" t="s">
        <v>4</v>
      </c>
      <c r="L11">
        <f>COUNT(B10:B109)</f>
        <v>6</v>
      </c>
      <c r="M11">
        <f>COUNT(C10:C109)</f>
        <v>6</v>
      </c>
      <c r="N11">
        <f>L11*M11</f>
        <v>36</v>
      </c>
      <c r="P11">
        <f>IF(B11&gt;0,_xlfn.RANK.AVG(B11,$B$10:$C$109,1),0)</f>
        <v>8</v>
      </c>
      <c r="Q11">
        <f>IF(C11&gt;0,_xlfn.RANK.AVG(C11,$B$10:$C$109,1),0)</f>
        <v>9</v>
      </c>
      <c r="S11">
        <f>RANK(B11,$B$10:$C$109,1)</f>
        <v>8</v>
      </c>
      <c r="T11">
        <f>RANK(C11,$B$10:$C$109,1)</f>
        <v>9</v>
      </c>
      <c r="V11">
        <v>2</v>
      </c>
      <c r="W11">
        <f t="shared" ref="W11:W74" si="0">COUNTIF(S$10:S$109,V11)</f>
        <v>1</v>
      </c>
      <c r="X11">
        <f t="shared" ref="X11:X74" si="1">COUNTIF(T$10:T$109,V11)</f>
        <v>0</v>
      </c>
      <c r="Z11">
        <v>2</v>
      </c>
      <c r="AA11">
        <f>W11+AA10</f>
        <v>2</v>
      </c>
      <c r="AB11">
        <f>X11+AB10</f>
        <v>0</v>
      </c>
      <c r="AC11">
        <v>2</v>
      </c>
      <c r="AD11" s="12">
        <f t="shared" ref="AD11:AD74" si="2">AA11/AA$209</f>
        <v>0.33333333333333331</v>
      </c>
      <c r="AE11" s="12">
        <f t="shared" ref="AE11:AE74" si="3">AB11/AB$209</f>
        <v>0</v>
      </c>
      <c r="AF11" s="12">
        <f t="shared" ref="AF11:AF74" si="4">AD11-AE11</f>
        <v>0.33333333333333331</v>
      </c>
      <c r="AH11" t="s">
        <v>56</v>
      </c>
      <c r="AI11" s="12">
        <f>MIN(AF10:AF209)</f>
        <v>0</v>
      </c>
    </row>
    <row r="12" spans="1:35" x14ac:dyDescent="0.25">
      <c r="A12">
        <v>3</v>
      </c>
      <c r="B12">
        <v>409</v>
      </c>
      <c r="C12">
        <v>502</v>
      </c>
      <c r="E12" s="5"/>
      <c r="F12" s="6"/>
      <c r="G12" s="6" t="str">
        <f>B9</f>
        <v>A</v>
      </c>
      <c r="H12" s="7" t="str">
        <f>C9</f>
        <v>B</v>
      </c>
      <c r="K12" t="s">
        <v>5</v>
      </c>
      <c r="L12">
        <f>SUM(P10:P109)</f>
        <v>25</v>
      </c>
      <c r="M12">
        <f>SUM(Q10:Q109)</f>
        <v>53</v>
      </c>
      <c r="P12">
        <f>IF(B12&gt;0,_xlfn.RANK.AVG(B12,$B$10:$C$109,1),0)</f>
        <v>3</v>
      </c>
      <c r="Q12">
        <f>IF(C12&gt;0,_xlfn.RANK.AVG(C12,$B$10:$C$109,1),0)</f>
        <v>4</v>
      </c>
      <c r="S12">
        <f>RANK(B12,$B$10:$C$109,1)</f>
        <v>3</v>
      </c>
      <c r="T12">
        <f>RANK(C12,$B$10:$C$109,1)</f>
        <v>4</v>
      </c>
      <c r="V12">
        <v>3</v>
      </c>
      <c r="W12">
        <f t="shared" si="0"/>
        <v>1</v>
      </c>
      <c r="X12">
        <f t="shared" si="1"/>
        <v>0</v>
      </c>
      <c r="Z12">
        <v>3</v>
      </c>
      <c r="AA12">
        <f t="shared" ref="AA12:AA75" si="5">W12+AA11</f>
        <v>3</v>
      </c>
      <c r="AB12">
        <f t="shared" ref="AB12:AB75" si="6">X12+AB11</f>
        <v>0</v>
      </c>
      <c r="AC12">
        <v>3</v>
      </c>
      <c r="AD12" s="12">
        <f t="shared" si="2"/>
        <v>0.5</v>
      </c>
      <c r="AE12" s="12">
        <f t="shared" si="3"/>
        <v>0</v>
      </c>
      <c r="AF12" s="12">
        <f t="shared" si="4"/>
        <v>0.5</v>
      </c>
    </row>
    <row r="13" spans="1:35" x14ac:dyDescent="0.25">
      <c r="A13">
        <v>4</v>
      </c>
      <c r="B13">
        <v>267</v>
      </c>
      <c r="C13">
        <v>2008</v>
      </c>
      <c r="E13" s="5" t="s">
        <v>17</v>
      </c>
      <c r="F13" s="6"/>
      <c r="G13" s="6">
        <f>L10</f>
        <v>1106.5</v>
      </c>
      <c r="H13" s="7">
        <f>M10</f>
        <v>3265</v>
      </c>
      <c r="K13" t="s">
        <v>10</v>
      </c>
      <c r="L13">
        <f>((L11*(L11+1))/2)+N11-L12</f>
        <v>32</v>
      </c>
      <c r="P13">
        <f>IF(B13&gt;0,_xlfn.RANK.AVG(B13,$B$10:$C$109,1),0)</f>
        <v>1</v>
      </c>
      <c r="Q13">
        <f>IF(C13&gt;0,_xlfn.RANK.AVG(C13,$B$10:$C$109,1),0)</f>
        <v>7</v>
      </c>
      <c r="S13">
        <f>RANK(B13,$B$10:$C$109,1)</f>
        <v>1</v>
      </c>
      <c r="T13">
        <f>RANK(C13,$B$10:$C$109,1)</f>
        <v>7</v>
      </c>
      <c r="V13">
        <v>4</v>
      </c>
      <c r="W13">
        <f t="shared" si="0"/>
        <v>0</v>
      </c>
      <c r="X13">
        <f t="shared" si="1"/>
        <v>1</v>
      </c>
      <c r="Z13">
        <v>4</v>
      </c>
      <c r="AA13">
        <f t="shared" si="5"/>
        <v>3</v>
      </c>
      <c r="AB13">
        <f t="shared" si="6"/>
        <v>1</v>
      </c>
      <c r="AC13">
        <v>4</v>
      </c>
      <c r="AD13" s="12">
        <f t="shared" si="2"/>
        <v>0.5</v>
      </c>
      <c r="AE13" s="12">
        <f t="shared" si="3"/>
        <v>0.16666666666666666</v>
      </c>
      <c r="AF13" s="12">
        <f t="shared" si="4"/>
        <v>0.33333333333333337</v>
      </c>
      <c r="AH13" t="s">
        <v>57</v>
      </c>
      <c r="AI13" s="11">
        <f>MAX(ABS(AI10),ABS(AI11))</f>
        <v>0.66666666666666674</v>
      </c>
    </row>
    <row r="14" spans="1:35" x14ac:dyDescent="0.25">
      <c r="A14">
        <v>5</v>
      </c>
      <c r="B14">
        <v>1953</v>
      </c>
      <c r="C14">
        <v>5004</v>
      </c>
      <c r="E14" s="5" t="s">
        <v>16</v>
      </c>
      <c r="F14" s="6"/>
      <c r="G14" s="6">
        <f>L12</f>
        <v>25</v>
      </c>
      <c r="H14" s="7">
        <f>M12</f>
        <v>53</v>
      </c>
      <c r="K14" t="s">
        <v>7</v>
      </c>
      <c r="L14">
        <f>N11-L13</f>
        <v>4</v>
      </c>
      <c r="P14">
        <f>IF(B14&gt;0,_xlfn.RANK.AVG(B14,$B$10:$C$109,1),0)</f>
        <v>6</v>
      </c>
      <c r="Q14">
        <f>IF(C14&gt;0,_xlfn.RANK.AVG(C14,$B$10:$C$109,1),0)</f>
        <v>12</v>
      </c>
      <c r="S14">
        <f>RANK(B14,$B$10:$C$109,1)</f>
        <v>6</v>
      </c>
      <c r="T14">
        <f>RANK(C14,$B$10:$C$109,1)</f>
        <v>12</v>
      </c>
      <c r="V14">
        <v>5</v>
      </c>
      <c r="W14">
        <f t="shared" si="0"/>
        <v>1</v>
      </c>
      <c r="X14">
        <f t="shared" si="1"/>
        <v>0</v>
      </c>
      <c r="Z14">
        <v>5</v>
      </c>
      <c r="AA14">
        <f t="shared" si="5"/>
        <v>4</v>
      </c>
      <c r="AB14">
        <f t="shared" si="6"/>
        <v>1</v>
      </c>
      <c r="AC14">
        <v>5</v>
      </c>
      <c r="AD14" s="12">
        <f t="shared" si="2"/>
        <v>0.66666666666666663</v>
      </c>
      <c r="AE14" s="12">
        <f t="shared" si="3"/>
        <v>0.16666666666666666</v>
      </c>
      <c r="AF14" s="12">
        <f t="shared" si="4"/>
        <v>0.5</v>
      </c>
    </row>
    <row r="15" spans="1:35" x14ac:dyDescent="0.25">
      <c r="A15">
        <v>6</v>
      </c>
      <c r="B15">
        <v>1804</v>
      </c>
      <c r="C15">
        <v>4782</v>
      </c>
      <c r="E15" s="5" t="s">
        <v>18</v>
      </c>
      <c r="F15" s="6"/>
      <c r="G15" s="6">
        <f>L15</f>
        <v>4</v>
      </c>
      <c r="H15" s="7"/>
      <c r="K15" t="s">
        <v>8</v>
      </c>
      <c r="L15">
        <f>MIN(L13:L14)</f>
        <v>4</v>
      </c>
      <c r="P15">
        <f>IF(B15&gt;0,_xlfn.RANK.AVG(B15,$B$10:$C$109,1),0)</f>
        <v>5</v>
      </c>
      <c r="Q15">
        <f>IF(C15&gt;0,_xlfn.RANK.AVG(C15,$B$10:$C$109,1),0)</f>
        <v>11</v>
      </c>
      <c r="S15">
        <f>RANK(B15,$B$10:$C$109,1)</f>
        <v>5</v>
      </c>
      <c r="T15">
        <f>RANK(C15,$B$10:$C$109,1)</f>
        <v>11</v>
      </c>
      <c r="V15">
        <v>6</v>
      </c>
      <c r="W15">
        <f t="shared" si="0"/>
        <v>1</v>
      </c>
      <c r="X15">
        <f t="shared" si="1"/>
        <v>0</v>
      </c>
      <c r="Z15">
        <v>6</v>
      </c>
      <c r="AA15">
        <f t="shared" si="5"/>
        <v>5</v>
      </c>
      <c r="AB15">
        <f t="shared" si="6"/>
        <v>1</v>
      </c>
      <c r="AC15">
        <v>6</v>
      </c>
      <c r="AD15" s="12">
        <f t="shared" si="2"/>
        <v>0.83333333333333337</v>
      </c>
      <c r="AE15" s="12">
        <f t="shared" si="3"/>
        <v>0.16666666666666666</v>
      </c>
      <c r="AF15" s="12">
        <f t="shared" si="4"/>
        <v>0.66666666666666674</v>
      </c>
      <c r="AH15" t="s">
        <v>58</v>
      </c>
      <c r="AI15">
        <f>L11</f>
        <v>6</v>
      </c>
    </row>
    <row r="16" spans="1:35" x14ac:dyDescent="0.25">
      <c r="A16">
        <v>7</v>
      </c>
      <c r="E16" s="5" t="s">
        <v>19</v>
      </c>
      <c r="F16" s="6"/>
      <c r="G16" s="6" t="str">
        <f>IF(MIN(L11:M11)&gt;19,L19,"n too small")</f>
        <v>n too small</v>
      </c>
      <c r="H16" s="7"/>
      <c r="K16" t="s">
        <v>9</v>
      </c>
      <c r="L16">
        <f>MIN(L12:M12)</f>
        <v>25</v>
      </c>
      <c r="P16">
        <f t="shared" ref="P16:P41" si="7">IF(B16&gt;0,_xlfn.RANK.AVG(B16,$B$10:$C$109,1),0)</f>
        <v>0</v>
      </c>
      <c r="Q16">
        <f t="shared" ref="Q16:Q41" si="8">IF(C16&gt;0,_xlfn.RANK.AVG(C16,$B$10:$C$109,1),0)</f>
        <v>0</v>
      </c>
      <c r="S16" t="e">
        <f t="shared" ref="S16:S74" si="9">RANK(B16,$B$10:$C$109,1)</f>
        <v>#N/A</v>
      </c>
      <c r="T16" t="e">
        <f t="shared" ref="T16:T74" si="10">RANK(C16,$B$10:$C$109,1)</f>
        <v>#N/A</v>
      </c>
      <c r="V16">
        <v>7</v>
      </c>
      <c r="W16">
        <f t="shared" si="0"/>
        <v>0</v>
      </c>
      <c r="X16">
        <f t="shared" si="1"/>
        <v>1</v>
      </c>
      <c r="Z16">
        <v>7</v>
      </c>
      <c r="AA16">
        <f t="shared" si="5"/>
        <v>5</v>
      </c>
      <c r="AB16">
        <f t="shared" si="6"/>
        <v>2</v>
      </c>
      <c r="AC16">
        <v>7</v>
      </c>
      <c r="AD16" s="12">
        <f t="shared" si="2"/>
        <v>0.83333333333333337</v>
      </c>
      <c r="AE16" s="12">
        <f t="shared" si="3"/>
        <v>0.33333333333333331</v>
      </c>
      <c r="AF16" s="12">
        <f t="shared" si="4"/>
        <v>0.5</v>
      </c>
      <c r="AH16" t="s">
        <v>59</v>
      </c>
      <c r="AI16">
        <f>M11</f>
        <v>6</v>
      </c>
    </row>
    <row r="17" spans="1:37" x14ac:dyDescent="0.25">
      <c r="A17">
        <v>8</v>
      </c>
      <c r="E17" s="5"/>
      <c r="F17" s="6"/>
      <c r="G17" s="6"/>
      <c r="H17" s="7"/>
      <c r="K17" t="s">
        <v>20</v>
      </c>
      <c r="L17">
        <f>SUM(L11:M11)</f>
        <v>12</v>
      </c>
      <c r="P17">
        <f t="shared" si="7"/>
        <v>0</v>
      </c>
      <c r="Q17">
        <f t="shared" si="8"/>
        <v>0</v>
      </c>
      <c r="S17" t="e">
        <f t="shared" si="9"/>
        <v>#N/A</v>
      </c>
      <c r="T17" t="e">
        <f t="shared" si="10"/>
        <v>#N/A</v>
      </c>
      <c r="V17">
        <v>8</v>
      </c>
      <c r="W17">
        <f t="shared" si="0"/>
        <v>1</v>
      </c>
      <c r="X17">
        <f t="shared" si="1"/>
        <v>0</v>
      </c>
      <c r="Z17">
        <v>8</v>
      </c>
      <c r="AA17">
        <f t="shared" si="5"/>
        <v>6</v>
      </c>
      <c r="AB17">
        <f t="shared" si="6"/>
        <v>2</v>
      </c>
      <c r="AC17">
        <v>8</v>
      </c>
      <c r="AD17" s="12">
        <f t="shared" si="2"/>
        <v>1</v>
      </c>
      <c r="AE17" s="12">
        <f t="shared" si="3"/>
        <v>0.33333333333333331</v>
      </c>
      <c r="AF17" s="12">
        <f t="shared" si="4"/>
        <v>0.66666666666666674</v>
      </c>
    </row>
    <row r="18" spans="1:37" x14ac:dyDescent="0.25">
      <c r="A18">
        <v>9</v>
      </c>
      <c r="E18" s="5" t="s">
        <v>22</v>
      </c>
      <c r="F18" s="6"/>
      <c r="G18" s="6" t="str">
        <f>IF(MIN(L11:M11)&gt;19,L22,"Use tables")</f>
        <v>Use tables</v>
      </c>
      <c r="H18" s="7"/>
      <c r="K18" t="s">
        <v>11</v>
      </c>
      <c r="L18">
        <f>L15-(N11/2)</f>
        <v>-14</v>
      </c>
      <c r="M18">
        <f>((N11*(L11+M11+1))/12)^0.5</f>
        <v>6.2449979983983983</v>
      </c>
      <c r="P18">
        <f t="shared" si="7"/>
        <v>0</v>
      </c>
      <c r="Q18">
        <f t="shared" si="8"/>
        <v>0</v>
      </c>
      <c r="S18" t="e">
        <f t="shared" si="9"/>
        <v>#N/A</v>
      </c>
      <c r="T18" t="e">
        <f t="shared" si="10"/>
        <v>#N/A</v>
      </c>
      <c r="V18">
        <v>9</v>
      </c>
      <c r="W18">
        <f t="shared" si="0"/>
        <v>0</v>
      </c>
      <c r="X18">
        <f t="shared" si="1"/>
        <v>1</v>
      </c>
      <c r="Z18">
        <v>9</v>
      </c>
      <c r="AA18">
        <f t="shared" si="5"/>
        <v>6</v>
      </c>
      <c r="AB18">
        <f t="shared" si="6"/>
        <v>3</v>
      </c>
      <c r="AC18">
        <v>9</v>
      </c>
      <c r="AD18" s="12">
        <f t="shared" si="2"/>
        <v>1</v>
      </c>
      <c r="AE18" s="12">
        <f t="shared" si="3"/>
        <v>0.5</v>
      </c>
      <c r="AF18" s="12">
        <f t="shared" si="4"/>
        <v>0.5</v>
      </c>
    </row>
    <row r="19" spans="1:37" x14ac:dyDescent="0.25">
      <c r="A19">
        <v>10</v>
      </c>
      <c r="E19" s="5" t="s">
        <v>23</v>
      </c>
      <c r="F19" s="6"/>
      <c r="G19" s="6" t="str">
        <f>IF(MIN(L11:M11)&gt;19,L21,"Use tables")</f>
        <v>Use tables</v>
      </c>
      <c r="H19" s="7"/>
      <c r="K19" t="s">
        <v>12</v>
      </c>
      <c r="L19">
        <f>L18/M18</f>
        <v>-2.2417941532712198</v>
      </c>
      <c r="P19">
        <f t="shared" si="7"/>
        <v>0</v>
      </c>
      <c r="Q19">
        <f t="shared" si="8"/>
        <v>0</v>
      </c>
      <c r="S19" t="e">
        <f t="shared" si="9"/>
        <v>#N/A</v>
      </c>
      <c r="T19" t="e">
        <f t="shared" si="10"/>
        <v>#N/A</v>
      </c>
      <c r="V19">
        <v>10</v>
      </c>
      <c r="W19">
        <f t="shared" si="0"/>
        <v>0</v>
      </c>
      <c r="X19">
        <f t="shared" si="1"/>
        <v>1</v>
      </c>
      <c r="Z19">
        <v>10</v>
      </c>
      <c r="AA19">
        <f t="shared" si="5"/>
        <v>6</v>
      </c>
      <c r="AB19">
        <f t="shared" si="6"/>
        <v>4</v>
      </c>
      <c r="AC19">
        <v>10</v>
      </c>
      <c r="AD19" s="12">
        <f t="shared" si="2"/>
        <v>1</v>
      </c>
      <c r="AE19" s="12">
        <f t="shared" si="3"/>
        <v>0.66666666666666663</v>
      </c>
      <c r="AF19" s="12">
        <f t="shared" si="4"/>
        <v>0.33333333333333337</v>
      </c>
      <c r="AI19">
        <f>((AI15+AI16)/(AI15*AI16))^0.5</f>
        <v>0.57735026918962573</v>
      </c>
    </row>
    <row r="20" spans="1:37" x14ac:dyDescent="0.25">
      <c r="A20">
        <v>11</v>
      </c>
      <c r="E20" s="5"/>
      <c r="F20" s="6"/>
      <c r="G20" s="6"/>
      <c r="H20" s="7"/>
      <c r="P20">
        <f t="shared" si="7"/>
        <v>0</v>
      </c>
      <c r="Q20">
        <f t="shared" si="8"/>
        <v>0</v>
      </c>
      <c r="S20" t="e">
        <f t="shared" si="9"/>
        <v>#N/A</v>
      </c>
      <c r="T20" t="e">
        <f t="shared" si="10"/>
        <v>#N/A</v>
      </c>
      <c r="V20">
        <v>11</v>
      </c>
      <c r="W20">
        <f t="shared" si="0"/>
        <v>0</v>
      </c>
      <c r="X20">
        <f t="shared" si="1"/>
        <v>1</v>
      </c>
      <c r="Z20">
        <v>11</v>
      </c>
      <c r="AA20">
        <f t="shared" si="5"/>
        <v>6</v>
      </c>
      <c r="AB20">
        <f t="shared" si="6"/>
        <v>5</v>
      </c>
      <c r="AC20">
        <v>11</v>
      </c>
      <c r="AD20" s="12">
        <f t="shared" si="2"/>
        <v>1</v>
      </c>
      <c r="AE20" s="12">
        <f t="shared" si="3"/>
        <v>0.83333333333333337</v>
      </c>
      <c r="AF20" s="12">
        <f t="shared" si="4"/>
        <v>0.16666666666666663</v>
      </c>
      <c r="AH20">
        <v>1.36</v>
      </c>
      <c r="AI20">
        <f>AH20*AI19</f>
        <v>0.78519636609789101</v>
      </c>
      <c r="AJ20" t="str">
        <f>IF(AI17&gt;AI20,"Yes","No")</f>
        <v>No</v>
      </c>
    </row>
    <row r="21" spans="1:37" x14ac:dyDescent="0.25">
      <c r="A21">
        <v>12</v>
      </c>
      <c r="E21" s="8" t="s">
        <v>21</v>
      </c>
      <c r="F21" s="9"/>
      <c r="G21" s="9">
        <f>L24</f>
        <v>0.64715022892943397</v>
      </c>
      <c r="H21" s="10"/>
      <c r="K21" t="s">
        <v>13</v>
      </c>
      <c r="L21">
        <f>NORMSDIST(L19)</f>
        <v>1.2487339646527117E-2</v>
      </c>
      <c r="P21">
        <f t="shared" si="7"/>
        <v>0</v>
      </c>
      <c r="Q21">
        <f t="shared" si="8"/>
        <v>0</v>
      </c>
      <c r="S21" t="e">
        <f t="shared" si="9"/>
        <v>#N/A</v>
      </c>
      <c r="T21" t="e">
        <f t="shared" si="10"/>
        <v>#N/A</v>
      </c>
      <c r="V21">
        <v>12</v>
      </c>
      <c r="W21">
        <f t="shared" si="0"/>
        <v>0</v>
      </c>
      <c r="X21">
        <f t="shared" si="1"/>
        <v>1</v>
      </c>
      <c r="Z21">
        <v>12</v>
      </c>
      <c r="AA21">
        <f t="shared" si="5"/>
        <v>6</v>
      </c>
      <c r="AB21">
        <f t="shared" si="6"/>
        <v>6</v>
      </c>
      <c r="AC21">
        <v>12</v>
      </c>
      <c r="AD21" s="12">
        <f t="shared" si="2"/>
        <v>1</v>
      </c>
      <c r="AE21" s="12">
        <f t="shared" si="3"/>
        <v>1</v>
      </c>
      <c r="AF21" s="12">
        <f t="shared" si="4"/>
        <v>0</v>
      </c>
      <c r="AH21">
        <v>1.63</v>
      </c>
      <c r="AI21">
        <f>AH21*AI19</f>
        <v>0.94108093877908983</v>
      </c>
      <c r="AJ21" t="str">
        <f>IF(AI17&gt;AI21,"Yes","No")</f>
        <v>No</v>
      </c>
    </row>
    <row r="22" spans="1:37" x14ac:dyDescent="0.25">
      <c r="A22">
        <v>13</v>
      </c>
      <c r="K22" t="s">
        <v>14</v>
      </c>
      <c r="L22">
        <f>L21*2</f>
        <v>2.4974679293054233E-2</v>
      </c>
      <c r="P22">
        <f t="shared" si="7"/>
        <v>0</v>
      </c>
      <c r="Q22">
        <f t="shared" si="8"/>
        <v>0</v>
      </c>
      <c r="S22" t="e">
        <f t="shared" si="9"/>
        <v>#N/A</v>
      </c>
      <c r="T22" t="e">
        <f t="shared" si="10"/>
        <v>#N/A</v>
      </c>
      <c r="V22">
        <v>13</v>
      </c>
      <c r="W22">
        <f t="shared" si="0"/>
        <v>0</v>
      </c>
      <c r="X22">
        <f t="shared" si="1"/>
        <v>0</v>
      </c>
      <c r="Z22">
        <v>13</v>
      </c>
      <c r="AA22">
        <f t="shared" si="5"/>
        <v>6</v>
      </c>
      <c r="AB22">
        <f t="shared" si="6"/>
        <v>6</v>
      </c>
      <c r="AC22">
        <v>13</v>
      </c>
      <c r="AD22" s="12">
        <f t="shared" si="2"/>
        <v>1</v>
      </c>
      <c r="AE22" s="12">
        <f t="shared" si="3"/>
        <v>1</v>
      </c>
      <c r="AF22" s="12">
        <f t="shared" si="4"/>
        <v>0</v>
      </c>
      <c r="AH22">
        <v>1.95</v>
      </c>
      <c r="AI22">
        <f>AH22*AI19</f>
        <v>1.1258330249197701</v>
      </c>
      <c r="AJ22" t="str">
        <f>IF(AI17&gt;AI22,"Yes","No")</f>
        <v>No</v>
      </c>
    </row>
    <row r="23" spans="1:37" x14ac:dyDescent="0.25">
      <c r="A23">
        <v>14</v>
      </c>
      <c r="P23">
        <f t="shared" si="7"/>
        <v>0</v>
      </c>
      <c r="Q23">
        <f t="shared" si="8"/>
        <v>0</v>
      </c>
      <c r="S23" t="e">
        <f t="shared" si="9"/>
        <v>#N/A</v>
      </c>
      <c r="T23" t="e">
        <f t="shared" si="10"/>
        <v>#N/A</v>
      </c>
      <c r="V23">
        <v>14</v>
      </c>
      <c r="W23">
        <f t="shared" si="0"/>
        <v>0</v>
      </c>
      <c r="X23">
        <f t="shared" si="1"/>
        <v>0</v>
      </c>
      <c r="Z23">
        <v>14</v>
      </c>
      <c r="AA23">
        <f t="shared" si="5"/>
        <v>6</v>
      </c>
      <c r="AB23">
        <f t="shared" si="6"/>
        <v>6</v>
      </c>
      <c r="AC23">
        <v>14</v>
      </c>
      <c r="AD23" s="12">
        <f t="shared" si="2"/>
        <v>1</v>
      </c>
      <c r="AE23" s="12">
        <f t="shared" si="3"/>
        <v>1</v>
      </c>
      <c r="AF23" s="12">
        <f t="shared" si="4"/>
        <v>0</v>
      </c>
      <c r="AK23" t="s">
        <v>60</v>
      </c>
    </row>
    <row r="24" spans="1:37" x14ac:dyDescent="0.25">
      <c r="A24">
        <v>15</v>
      </c>
      <c r="E24" s="2" t="s">
        <v>45</v>
      </c>
      <c r="F24" s="3"/>
      <c r="G24" s="3"/>
      <c r="H24" s="4"/>
      <c r="K24" t="s">
        <v>15</v>
      </c>
      <c r="L24">
        <f>ABS(L19/((L11+M11)^0.5))</f>
        <v>0.64715022892943397</v>
      </c>
      <c r="P24">
        <f t="shared" si="7"/>
        <v>0</v>
      </c>
      <c r="Q24">
        <f t="shared" si="8"/>
        <v>0</v>
      </c>
      <c r="S24" t="e">
        <f t="shared" si="9"/>
        <v>#N/A</v>
      </c>
      <c r="T24" t="e">
        <f t="shared" si="10"/>
        <v>#N/A</v>
      </c>
      <c r="V24">
        <v>15</v>
      </c>
      <c r="W24">
        <f t="shared" si="0"/>
        <v>0</v>
      </c>
      <c r="X24">
        <f t="shared" si="1"/>
        <v>0</v>
      </c>
      <c r="Z24">
        <v>15</v>
      </c>
      <c r="AA24">
        <f t="shared" si="5"/>
        <v>6</v>
      </c>
      <c r="AB24">
        <f t="shared" si="6"/>
        <v>6</v>
      </c>
      <c r="AC24">
        <v>15</v>
      </c>
      <c r="AD24" s="12">
        <f t="shared" si="2"/>
        <v>1</v>
      </c>
      <c r="AE24" s="12">
        <f t="shared" si="3"/>
        <v>1</v>
      </c>
      <c r="AF24" s="12">
        <f t="shared" si="4"/>
        <v>0</v>
      </c>
      <c r="AH24" t="s">
        <v>60</v>
      </c>
      <c r="AI24">
        <f>(4*(AI13^2))</f>
        <v>1.7777777777777781</v>
      </c>
      <c r="AJ24">
        <f>(AI15*AI16)/(AI15+AI16)</f>
        <v>3</v>
      </c>
      <c r="AK24" s="13">
        <f>AI24*AJ24</f>
        <v>5.3333333333333339</v>
      </c>
    </row>
    <row r="25" spans="1:37" x14ac:dyDescent="0.25">
      <c r="A25">
        <v>16</v>
      </c>
      <c r="B25" s="1"/>
      <c r="E25" s="5"/>
      <c r="F25" s="6"/>
      <c r="G25" s="6"/>
      <c r="H25" s="7"/>
      <c r="P25">
        <f t="shared" si="7"/>
        <v>0</v>
      </c>
      <c r="Q25">
        <f t="shared" si="8"/>
        <v>0</v>
      </c>
      <c r="S25" t="e">
        <f t="shared" si="9"/>
        <v>#N/A</v>
      </c>
      <c r="T25" t="e">
        <f t="shared" si="10"/>
        <v>#N/A</v>
      </c>
      <c r="V25">
        <v>16</v>
      </c>
      <c r="W25">
        <f t="shared" si="0"/>
        <v>0</v>
      </c>
      <c r="X25">
        <f t="shared" si="1"/>
        <v>0</v>
      </c>
      <c r="Z25">
        <v>16</v>
      </c>
      <c r="AA25">
        <f t="shared" si="5"/>
        <v>6</v>
      </c>
      <c r="AB25">
        <f t="shared" si="6"/>
        <v>6</v>
      </c>
      <c r="AC25">
        <v>16</v>
      </c>
      <c r="AD25" s="12">
        <f t="shared" si="2"/>
        <v>1</v>
      </c>
      <c r="AE25" s="12">
        <f t="shared" si="3"/>
        <v>1</v>
      </c>
      <c r="AF25" s="12">
        <f t="shared" si="4"/>
        <v>0</v>
      </c>
      <c r="AH25" t="s">
        <v>13</v>
      </c>
      <c r="AI25">
        <f>_xlfn.CHISQ.DIST.RT(AK24,2)</f>
        <v>6.9483451222801515E-2</v>
      </c>
    </row>
    <row r="26" spans="1:37" x14ac:dyDescent="0.25">
      <c r="A26">
        <v>17</v>
      </c>
      <c r="B26" s="1"/>
      <c r="C26" s="1"/>
      <c r="E26" s="5" t="s">
        <v>46</v>
      </c>
      <c r="F26" s="6"/>
      <c r="G26" s="6">
        <f>L48</f>
        <v>3.147603263006185</v>
      </c>
      <c r="H26" s="7"/>
      <c r="L26" t="str">
        <f>G12</f>
        <v>A</v>
      </c>
      <c r="M26" t="str">
        <f>H12</f>
        <v>B</v>
      </c>
      <c r="P26">
        <f t="shared" si="7"/>
        <v>0</v>
      </c>
      <c r="Q26">
        <f t="shared" si="8"/>
        <v>0</v>
      </c>
      <c r="S26" t="e">
        <f t="shared" si="9"/>
        <v>#N/A</v>
      </c>
      <c r="T26" t="e">
        <f t="shared" si="10"/>
        <v>#N/A</v>
      </c>
      <c r="V26">
        <v>17</v>
      </c>
      <c r="W26">
        <f t="shared" si="0"/>
        <v>0</v>
      </c>
      <c r="X26">
        <f t="shared" si="1"/>
        <v>0</v>
      </c>
      <c r="Z26">
        <v>17</v>
      </c>
      <c r="AA26">
        <f t="shared" si="5"/>
        <v>6</v>
      </c>
      <c r="AB26">
        <f t="shared" si="6"/>
        <v>6</v>
      </c>
      <c r="AC26">
        <v>17</v>
      </c>
      <c r="AD26" s="12">
        <f t="shared" si="2"/>
        <v>1</v>
      </c>
      <c r="AE26" s="12">
        <f t="shared" si="3"/>
        <v>1</v>
      </c>
      <c r="AF26" s="12">
        <f t="shared" si="4"/>
        <v>0</v>
      </c>
    </row>
    <row r="27" spans="1:37" x14ac:dyDescent="0.25">
      <c r="A27">
        <v>18</v>
      </c>
      <c r="B27" s="1"/>
      <c r="C27" s="1"/>
      <c r="E27" s="8" t="s">
        <v>47</v>
      </c>
      <c r="F27" s="9"/>
      <c r="G27" s="9">
        <f>L50</f>
        <v>0.23390136304118303</v>
      </c>
      <c r="H27" s="10"/>
      <c r="K27" t="s">
        <v>29</v>
      </c>
      <c r="L27">
        <f>AVERAGE(B10:B109)</f>
        <v>1202.1666666666667</v>
      </c>
      <c r="M27">
        <f>AVERAGE(C10:C109)</f>
        <v>3137.6666666666665</v>
      </c>
      <c r="P27">
        <f t="shared" si="7"/>
        <v>0</v>
      </c>
      <c r="Q27">
        <f t="shared" si="8"/>
        <v>0</v>
      </c>
      <c r="S27" t="e">
        <f t="shared" si="9"/>
        <v>#N/A</v>
      </c>
      <c r="T27" t="e">
        <f t="shared" si="10"/>
        <v>#N/A</v>
      </c>
      <c r="V27">
        <v>18</v>
      </c>
      <c r="W27">
        <f t="shared" si="0"/>
        <v>0</v>
      </c>
      <c r="X27">
        <f t="shared" si="1"/>
        <v>0</v>
      </c>
      <c r="Z27">
        <v>18</v>
      </c>
      <c r="AA27">
        <f t="shared" si="5"/>
        <v>6</v>
      </c>
      <c r="AB27">
        <f t="shared" si="6"/>
        <v>6</v>
      </c>
      <c r="AC27">
        <v>18</v>
      </c>
      <c r="AD27" s="12">
        <f t="shared" si="2"/>
        <v>1</v>
      </c>
      <c r="AE27" s="12">
        <f t="shared" si="3"/>
        <v>1</v>
      </c>
      <c r="AF27" s="12">
        <f t="shared" si="4"/>
        <v>0</v>
      </c>
      <c r="AH27" t="s">
        <v>14</v>
      </c>
      <c r="AI27">
        <f>AI25*2</f>
        <v>0.13896690244560303</v>
      </c>
    </row>
    <row r="28" spans="1:37" x14ac:dyDescent="0.25">
      <c r="A28">
        <v>19</v>
      </c>
      <c r="B28" s="1"/>
      <c r="C28" s="1"/>
      <c r="K28" t="s">
        <v>30</v>
      </c>
      <c r="L28">
        <f>STDEV(B10:B109)</f>
        <v>968.7708535389919</v>
      </c>
      <c r="M28">
        <f>STDEV(C10:C109)</f>
        <v>1718.7434557451172</v>
      </c>
      <c r="P28">
        <f t="shared" si="7"/>
        <v>0</v>
      </c>
      <c r="Q28">
        <f t="shared" si="8"/>
        <v>0</v>
      </c>
      <c r="S28" t="e">
        <f t="shared" si="9"/>
        <v>#N/A</v>
      </c>
      <c r="T28" t="e">
        <f t="shared" si="10"/>
        <v>#N/A</v>
      </c>
      <c r="V28">
        <v>19</v>
      </c>
      <c r="W28">
        <f t="shared" si="0"/>
        <v>0</v>
      </c>
      <c r="X28">
        <f t="shared" si="1"/>
        <v>0</v>
      </c>
      <c r="Z28">
        <v>19</v>
      </c>
      <c r="AA28">
        <f t="shared" si="5"/>
        <v>6</v>
      </c>
      <c r="AB28">
        <f t="shared" si="6"/>
        <v>6</v>
      </c>
      <c r="AC28">
        <v>19</v>
      </c>
      <c r="AD28" s="12">
        <f t="shared" si="2"/>
        <v>1</v>
      </c>
      <c r="AE28" s="12">
        <f t="shared" si="3"/>
        <v>1</v>
      </c>
      <c r="AF28" s="12">
        <f t="shared" si="4"/>
        <v>0</v>
      </c>
    </row>
    <row r="29" spans="1:37" x14ac:dyDescent="0.25">
      <c r="A29">
        <v>20</v>
      </c>
      <c r="B29" s="1"/>
      <c r="C29" s="1"/>
      <c r="K29" t="s">
        <v>32</v>
      </c>
      <c r="L29">
        <f>L28^2</f>
        <v>938516.96666666691</v>
      </c>
      <c r="M29">
        <f>M28^2</f>
        <v>2954079.0666666678</v>
      </c>
      <c r="P29">
        <f t="shared" si="7"/>
        <v>0</v>
      </c>
      <c r="Q29">
        <f t="shared" si="8"/>
        <v>0</v>
      </c>
      <c r="S29" t="e">
        <f t="shared" si="9"/>
        <v>#N/A</v>
      </c>
      <c r="T29" t="e">
        <f t="shared" si="10"/>
        <v>#N/A</v>
      </c>
      <c r="V29">
        <v>20</v>
      </c>
      <c r="W29">
        <f t="shared" si="0"/>
        <v>0</v>
      </c>
      <c r="X29">
        <f t="shared" si="1"/>
        <v>0</v>
      </c>
      <c r="Z29">
        <v>20</v>
      </c>
      <c r="AA29">
        <f t="shared" si="5"/>
        <v>6</v>
      </c>
      <c r="AB29">
        <f t="shared" si="6"/>
        <v>6</v>
      </c>
      <c r="AC29">
        <v>20</v>
      </c>
      <c r="AD29" s="12">
        <f t="shared" si="2"/>
        <v>1</v>
      </c>
      <c r="AE29" s="12">
        <f t="shared" si="3"/>
        <v>1</v>
      </c>
      <c r="AF29" s="12">
        <f t="shared" si="4"/>
        <v>0</v>
      </c>
    </row>
    <row r="30" spans="1:37" x14ac:dyDescent="0.25">
      <c r="A30">
        <v>21</v>
      </c>
      <c r="B30" s="1"/>
      <c r="C30" s="1"/>
      <c r="E30" s="2" t="s">
        <v>38</v>
      </c>
      <c r="F30" s="3"/>
      <c r="G30" s="3"/>
      <c r="H30" s="4"/>
      <c r="P30">
        <f t="shared" si="7"/>
        <v>0</v>
      </c>
      <c r="Q30">
        <f t="shared" si="8"/>
        <v>0</v>
      </c>
      <c r="S30" t="e">
        <f t="shared" si="9"/>
        <v>#N/A</v>
      </c>
      <c r="T30" t="e">
        <f t="shared" si="10"/>
        <v>#N/A</v>
      </c>
      <c r="V30">
        <v>21</v>
      </c>
      <c r="W30">
        <f t="shared" si="0"/>
        <v>0</v>
      </c>
      <c r="X30">
        <f t="shared" si="1"/>
        <v>0</v>
      </c>
      <c r="Z30">
        <v>21</v>
      </c>
      <c r="AA30">
        <f t="shared" si="5"/>
        <v>6</v>
      </c>
      <c r="AB30">
        <f t="shared" si="6"/>
        <v>6</v>
      </c>
      <c r="AC30">
        <v>21</v>
      </c>
      <c r="AD30" s="12">
        <f t="shared" si="2"/>
        <v>1</v>
      </c>
      <c r="AE30" s="12">
        <f t="shared" si="3"/>
        <v>1</v>
      </c>
      <c r="AF30" s="12">
        <f t="shared" si="4"/>
        <v>0</v>
      </c>
    </row>
    <row r="31" spans="1:37" x14ac:dyDescent="0.25">
      <c r="A31">
        <v>22</v>
      </c>
      <c r="B31" s="1"/>
      <c r="C31" s="1"/>
      <c r="E31" s="5"/>
      <c r="F31" s="6"/>
      <c r="G31" s="6" t="str">
        <f>B9</f>
        <v>A</v>
      </c>
      <c r="H31" s="7" t="str">
        <f>C9</f>
        <v>B</v>
      </c>
      <c r="K31" t="s">
        <v>24</v>
      </c>
      <c r="P31">
        <f t="shared" si="7"/>
        <v>0</v>
      </c>
      <c r="Q31">
        <f t="shared" si="8"/>
        <v>0</v>
      </c>
      <c r="S31" t="e">
        <f t="shared" si="9"/>
        <v>#N/A</v>
      </c>
      <c r="T31" t="e">
        <f t="shared" si="10"/>
        <v>#N/A</v>
      </c>
      <c r="V31">
        <v>22</v>
      </c>
      <c r="W31">
        <f t="shared" si="0"/>
        <v>0</v>
      </c>
      <c r="X31">
        <f t="shared" si="1"/>
        <v>0</v>
      </c>
      <c r="Z31">
        <v>22</v>
      </c>
      <c r="AA31">
        <f t="shared" si="5"/>
        <v>6</v>
      </c>
      <c r="AB31">
        <f t="shared" si="6"/>
        <v>6</v>
      </c>
      <c r="AC31">
        <v>22</v>
      </c>
      <c r="AD31" s="12">
        <f t="shared" si="2"/>
        <v>1</v>
      </c>
      <c r="AE31" s="12">
        <f t="shared" si="3"/>
        <v>1</v>
      </c>
      <c r="AF31" s="12">
        <f t="shared" si="4"/>
        <v>0</v>
      </c>
    </row>
    <row r="32" spans="1:37" x14ac:dyDescent="0.25">
      <c r="A32">
        <v>23</v>
      </c>
      <c r="B32" s="1"/>
      <c r="C32" s="1"/>
      <c r="E32" s="5" t="s">
        <v>69</v>
      </c>
      <c r="F32" s="6"/>
      <c r="G32" s="6">
        <f>L11</f>
        <v>6</v>
      </c>
      <c r="H32" s="7">
        <f>M11</f>
        <v>6</v>
      </c>
      <c r="K32" t="s">
        <v>27</v>
      </c>
      <c r="L32">
        <f>L17-2</f>
        <v>10</v>
      </c>
      <c r="P32">
        <f t="shared" si="7"/>
        <v>0</v>
      </c>
      <c r="Q32">
        <f t="shared" si="8"/>
        <v>0</v>
      </c>
      <c r="S32" t="e">
        <f t="shared" si="9"/>
        <v>#N/A</v>
      </c>
      <c r="T32" t="e">
        <f t="shared" si="10"/>
        <v>#N/A</v>
      </c>
      <c r="V32">
        <v>23</v>
      </c>
      <c r="W32">
        <f t="shared" si="0"/>
        <v>0</v>
      </c>
      <c r="X32">
        <f t="shared" si="1"/>
        <v>0</v>
      </c>
      <c r="Z32">
        <v>23</v>
      </c>
      <c r="AA32">
        <f t="shared" si="5"/>
        <v>6</v>
      </c>
      <c r="AB32">
        <f t="shared" si="6"/>
        <v>6</v>
      </c>
      <c r="AC32">
        <v>23</v>
      </c>
      <c r="AD32" s="12">
        <f t="shared" si="2"/>
        <v>1</v>
      </c>
      <c r="AE32" s="12">
        <f t="shared" si="3"/>
        <v>1</v>
      </c>
      <c r="AF32" s="12">
        <f t="shared" si="4"/>
        <v>0</v>
      </c>
    </row>
    <row r="33" spans="1:32" x14ac:dyDescent="0.25">
      <c r="A33">
        <v>24</v>
      </c>
      <c r="B33" s="1"/>
      <c r="C33" s="1"/>
      <c r="E33" s="5" t="s">
        <v>29</v>
      </c>
      <c r="F33" s="6"/>
      <c r="G33" s="14">
        <f>L27</f>
        <v>1202.1666666666667</v>
      </c>
      <c r="H33" s="15">
        <f>M27</f>
        <v>3137.6666666666665</v>
      </c>
      <c r="K33" t="s">
        <v>13</v>
      </c>
      <c r="L33">
        <f>_xlfn.T.TEST(B10:B109,C10:C109,1,2)</f>
        <v>1.8563238476284317E-2</v>
      </c>
      <c r="P33">
        <f t="shared" si="7"/>
        <v>0</v>
      </c>
      <c r="Q33">
        <f t="shared" si="8"/>
        <v>0</v>
      </c>
      <c r="S33" t="e">
        <f t="shared" si="9"/>
        <v>#N/A</v>
      </c>
      <c r="T33" t="e">
        <f t="shared" si="10"/>
        <v>#N/A</v>
      </c>
      <c r="V33">
        <v>24</v>
      </c>
      <c r="W33">
        <f t="shared" si="0"/>
        <v>0</v>
      </c>
      <c r="X33">
        <f t="shared" si="1"/>
        <v>0</v>
      </c>
      <c r="Z33">
        <v>24</v>
      </c>
      <c r="AA33">
        <f t="shared" si="5"/>
        <v>6</v>
      </c>
      <c r="AB33">
        <f t="shared" si="6"/>
        <v>6</v>
      </c>
      <c r="AC33">
        <v>24</v>
      </c>
      <c r="AD33" s="12">
        <f t="shared" si="2"/>
        <v>1</v>
      </c>
      <c r="AE33" s="12">
        <f t="shared" si="3"/>
        <v>1</v>
      </c>
      <c r="AF33" s="12">
        <f t="shared" si="4"/>
        <v>0</v>
      </c>
    </row>
    <row r="34" spans="1:32" x14ac:dyDescent="0.25">
      <c r="A34">
        <v>25</v>
      </c>
      <c r="B34" s="1"/>
      <c r="C34" s="1"/>
      <c r="E34" s="5" t="s">
        <v>39</v>
      </c>
      <c r="F34" s="6"/>
      <c r="G34" s="14">
        <f>L28</f>
        <v>968.7708535389919</v>
      </c>
      <c r="H34" s="15">
        <f>M28</f>
        <v>1718.7434557451172</v>
      </c>
      <c r="K34" t="s">
        <v>14</v>
      </c>
      <c r="L34">
        <f>_xlfn.T.TEST(B10:B109,C10:C109,2,2)</f>
        <v>3.7126476952568634E-2</v>
      </c>
      <c r="P34">
        <f t="shared" si="7"/>
        <v>0</v>
      </c>
      <c r="Q34">
        <f t="shared" si="8"/>
        <v>0</v>
      </c>
      <c r="S34" t="e">
        <f t="shared" si="9"/>
        <v>#N/A</v>
      </c>
      <c r="T34" t="e">
        <f t="shared" si="10"/>
        <v>#N/A</v>
      </c>
      <c r="V34">
        <v>25</v>
      </c>
      <c r="W34">
        <f t="shared" si="0"/>
        <v>0</v>
      </c>
      <c r="X34">
        <f t="shared" si="1"/>
        <v>0</v>
      </c>
      <c r="Z34">
        <v>25</v>
      </c>
      <c r="AA34">
        <f t="shared" si="5"/>
        <v>6</v>
      </c>
      <c r="AB34">
        <f t="shared" si="6"/>
        <v>6</v>
      </c>
      <c r="AC34">
        <v>25</v>
      </c>
      <c r="AD34" s="12">
        <f t="shared" si="2"/>
        <v>1</v>
      </c>
      <c r="AE34" s="12">
        <f t="shared" si="3"/>
        <v>1</v>
      </c>
      <c r="AF34" s="12">
        <f t="shared" si="4"/>
        <v>0</v>
      </c>
    </row>
    <row r="35" spans="1:32" x14ac:dyDescent="0.25">
      <c r="A35">
        <v>26</v>
      </c>
      <c r="B35" s="1"/>
      <c r="C35" s="1"/>
      <c r="E35" s="5" t="s">
        <v>40</v>
      </c>
      <c r="F35" s="6"/>
      <c r="G35" s="16">
        <f>L35</f>
        <v>2.4029743384907212</v>
      </c>
      <c r="H35" s="7"/>
      <c r="K35" t="s">
        <v>25</v>
      </c>
      <c r="L35">
        <f>_xlfn.T.INV.2T(L34,L17-2)</f>
        <v>2.4029743384907212</v>
      </c>
      <c r="M35" t="s">
        <v>26</v>
      </c>
      <c r="N35">
        <f>L35^2</f>
        <v>5.7742856714449191</v>
      </c>
      <c r="P35">
        <f t="shared" si="7"/>
        <v>0</v>
      </c>
      <c r="Q35">
        <f t="shared" si="8"/>
        <v>0</v>
      </c>
      <c r="S35" t="e">
        <f t="shared" si="9"/>
        <v>#N/A</v>
      </c>
      <c r="T35" t="e">
        <f t="shared" si="10"/>
        <v>#N/A</v>
      </c>
      <c r="V35">
        <v>26</v>
      </c>
      <c r="W35">
        <f t="shared" si="0"/>
        <v>0</v>
      </c>
      <c r="X35">
        <f t="shared" si="1"/>
        <v>0</v>
      </c>
      <c r="Z35">
        <v>26</v>
      </c>
      <c r="AA35">
        <f t="shared" si="5"/>
        <v>6</v>
      </c>
      <c r="AB35">
        <f t="shared" si="6"/>
        <v>6</v>
      </c>
      <c r="AC35">
        <v>26</v>
      </c>
      <c r="AD35" s="12">
        <f t="shared" si="2"/>
        <v>1</v>
      </c>
      <c r="AE35" s="12">
        <f t="shared" si="3"/>
        <v>1</v>
      </c>
      <c r="AF35" s="12">
        <f t="shared" si="4"/>
        <v>0</v>
      </c>
    </row>
    <row r="36" spans="1:32" x14ac:dyDescent="0.25">
      <c r="A36">
        <v>27</v>
      </c>
      <c r="B36" s="1"/>
      <c r="C36" s="1"/>
      <c r="E36" s="5" t="s">
        <v>41</v>
      </c>
      <c r="F36" s="6"/>
      <c r="G36" s="6">
        <f>L32</f>
        <v>10</v>
      </c>
      <c r="H36" s="7"/>
      <c r="K36" t="s">
        <v>28</v>
      </c>
      <c r="L36">
        <f>(N35/(N35+L32))^0.5</f>
        <v>0.60502633994980093</v>
      </c>
      <c r="P36">
        <f t="shared" si="7"/>
        <v>0</v>
      </c>
      <c r="Q36">
        <f t="shared" si="8"/>
        <v>0</v>
      </c>
      <c r="S36" t="e">
        <f t="shared" si="9"/>
        <v>#N/A</v>
      </c>
      <c r="T36" t="e">
        <f t="shared" si="10"/>
        <v>#N/A</v>
      </c>
      <c r="V36">
        <v>27</v>
      </c>
      <c r="W36">
        <f t="shared" si="0"/>
        <v>0</v>
      </c>
      <c r="X36">
        <f t="shared" si="1"/>
        <v>0</v>
      </c>
      <c r="Z36">
        <v>27</v>
      </c>
      <c r="AA36">
        <f t="shared" si="5"/>
        <v>6</v>
      </c>
      <c r="AB36">
        <f t="shared" si="6"/>
        <v>6</v>
      </c>
      <c r="AC36">
        <v>27</v>
      </c>
      <c r="AD36" s="12">
        <f t="shared" si="2"/>
        <v>1</v>
      </c>
      <c r="AE36" s="12">
        <f t="shared" si="3"/>
        <v>1</v>
      </c>
      <c r="AF36" s="12">
        <f t="shared" si="4"/>
        <v>0</v>
      </c>
    </row>
    <row r="37" spans="1:32" x14ac:dyDescent="0.25">
      <c r="A37">
        <v>28</v>
      </c>
      <c r="B37" s="1"/>
      <c r="C37" s="1"/>
      <c r="E37" s="5"/>
      <c r="F37" s="6"/>
      <c r="G37" s="6"/>
      <c r="H37" s="7"/>
      <c r="P37">
        <f t="shared" si="7"/>
        <v>0</v>
      </c>
      <c r="Q37">
        <f t="shared" si="8"/>
        <v>0</v>
      </c>
      <c r="S37" t="e">
        <f t="shared" si="9"/>
        <v>#N/A</v>
      </c>
      <c r="T37" t="e">
        <f t="shared" si="10"/>
        <v>#N/A</v>
      </c>
      <c r="V37">
        <v>28</v>
      </c>
      <c r="W37">
        <f t="shared" si="0"/>
        <v>0</v>
      </c>
      <c r="X37">
        <f t="shared" si="1"/>
        <v>0</v>
      </c>
      <c r="Z37">
        <v>28</v>
      </c>
      <c r="AA37">
        <f t="shared" si="5"/>
        <v>6</v>
      </c>
      <c r="AB37">
        <f t="shared" si="6"/>
        <v>6</v>
      </c>
      <c r="AC37">
        <v>28</v>
      </c>
      <c r="AD37" s="12">
        <f t="shared" si="2"/>
        <v>1</v>
      </c>
      <c r="AE37" s="12">
        <f t="shared" si="3"/>
        <v>1</v>
      </c>
      <c r="AF37" s="12">
        <f t="shared" si="4"/>
        <v>0</v>
      </c>
    </row>
    <row r="38" spans="1:32" x14ac:dyDescent="0.25">
      <c r="A38">
        <v>29</v>
      </c>
      <c r="B38" s="1"/>
      <c r="C38" s="1"/>
      <c r="E38" s="5" t="s">
        <v>43</v>
      </c>
      <c r="F38" s="6"/>
      <c r="G38" s="6" t="str">
        <f>IF(MIN(L11:M11)&gt;14,L34,"n too small")</f>
        <v>n too small</v>
      </c>
      <c r="H38" s="7"/>
      <c r="P38">
        <f t="shared" si="7"/>
        <v>0</v>
      </c>
      <c r="Q38">
        <f t="shared" si="8"/>
        <v>0</v>
      </c>
      <c r="S38" t="e">
        <f t="shared" si="9"/>
        <v>#N/A</v>
      </c>
      <c r="T38" t="e">
        <f t="shared" si="10"/>
        <v>#N/A</v>
      </c>
      <c r="V38">
        <v>29</v>
      </c>
      <c r="W38">
        <f t="shared" si="0"/>
        <v>0</v>
      </c>
      <c r="X38">
        <f t="shared" si="1"/>
        <v>0</v>
      </c>
      <c r="Z38">
        <v>29</v>
      </c>
      <c r="AA38">
        <f t="shared" si="5"/>
        <v>6</v>
      </c>
      <c r="AB38">
        <f t="shared" si="6"/>
        <v>6</v>
      </c>
      <c r="AC38">
        <v>29</v>
      </c>
      <c r="AD38" s="12">
        <f t="shared" si="2"/>
        <v>1</v>
      </c>
      <c r="AE38" s="12">
        <f t="shared" si="3"/>
        <v>1</v>
      </c>
      <c r="AF38" s="12">
        <f t="shared" si="4"/>
        <v>0</v>
      </c>
    </row>
    <row r="39" spans="1:32" x14ac:dyDescent="0.25">
      <c r="A39">
        <v>30</v>
      </c>
      <c r="B39" s="1"/>
      <c r="C39" s="1"/>
      <c r="E39" s="5" t="s">
        <v>42</v>
      </c>
      <c r="F39" s="6"/>
      <c r="G39" s="6" t="str">
        <f>IF(MIN(L11:M11)&gt;14,L33,"n too small")</f>
        <v>n too small</v>
      </c>
      <c r="H39" s="7"/>
      <c r="K39" t="s">
        <v>31</v>
      </c>
      <c r="P39">
        <f t="shared" si="7"/>
        <v>0</v>
      </c>
      <c r="Q39">
        <f t="shared" si="8"/>
        <v>0</v>
      </c>
      <c r="S39" t="e">
        <f t="shared" si="9"/>
        <v>#N/A</v>
      </c>
      <c r="T39" t="e">
        <f t="shared" si="10"/>
        <v>#N/A</v>
      </c>
      <c r="V39">
        <v>30</v>
      </c>
      <c r="W39">
        <f t="shared" si="0"/>
        <v>0</v>
      </c>
      <c r="X39">
        <f t="shared" si="1"/>
        <v>0</v>
      </c>
      <c r="Z39">
        <v>30</v>
      </c>
      <c r="AA39">
        <f t="shared" si="5"/>
        <v>6</v>
      </c>
      <c r="AB39">
        <f t="shared" si="6"/>
        <v>6</v>
      </c>
      <c r="AC39">
        <v>30</v>
      </c>
      <c r="AD39" s="12">
        <f t="shared" si="2"/>
        <v>1</v>
      </c>
      <c r="AE39" s="12">
        <f t="shared" si="3"/>
        <v>1</v>
      </c>
      <c r="AF39" s="12">
        <f t="shared" si="4"/>
        <v>0</v>
      </c>
    </row>
    <row r="40" spans="1:32" x14ac:dyDescent="0.25">
      <c r="A40">
        <v>31</v>
      </c>
      <c r="B40" s="1"/>
      <c r="C40" s="1"/>
      <c r="E40" s="5"/>
      <c r="F40" s="6"/>
      <c r="G40" s="6"/>
      <c r="H40" s="7"/>
      <c r="K40" t="s">
        <v>27</v>
      </c>
      <c r="L40">
        <f>L32</f>
        <v>10</v>
      </c>
      <c r="P40">
        <f t="shared" si="7"/>
        <v>0</v>
      </c>
      <c r="Q40">
        <f t="shared" si="8"/>
        <v>0</v>
      </c>
      <c r="S40" t="e">
        <f t="shared" si="9"/>
        <v>#N/A</v>
      </c>
      <c r="T40" t="e">
        <f t="shared" si="10"/>
        <v>#N/A</v>
      </c>
      <c r="V40">
        <v>31</v>
      </c>
      <c r="W40">
        <f t="shared" si="0"/>
        <v>0</v>
      </c>
      <c r="X40">
        <f t="shared" si="1"/>
        <v>0</v>
      </c>
      <c r="Z40">
        <v>31</v>
      </c>
      <c r="AA40">
        <f t="shared" si="5"/>
        <v>6</v>
      </c>
      <c r="AB40">
        <f t="shared" si="6"/>
        <v>6</v>
      </c>
      <c r="AC40">
        <v>31</v>
      </c>
      <c r="AD40" s="12">
        <f t="shared" si="2"/>
        <v>1</v>
      </c>
      <c r="AE40" s="12">
        <f t="shared" si="3"/>
        <v>1</v>
      </c>
      <c r="AF40" s="12">
        <f t="shared" si="4"/>
        <v>0</v>
      </c>
    </row>
    <row r="41" spans="1:32" x14ac:dyDescent="0.25">
      <c r="A41">
        <v>32</v>
      </c>
      <c r="B41" s="1"/>
      <c r="C41" s="1"/>
      <c r="E41" s="8" t="s">
        <v>44</v>
      </c>
      <c r="F41" s="9"/>
      <c r="G41" s="9">
        <f>L36</f>
        <v>0.60502633994980093</v>
      </c>
      <c r="H41" s="10"/>
      <c r="K41" t="s">
        <v>13</v>
      </c>
      <c r="L41">
        <f>_xlfn.T.TEST(B10:B109,C10:C109,1,3)</f>
        <v>2.1703733575369897E-2</v>
      </c>
      <c r="P41">
        <f t="shared" si="7"/>
        <v>0</v>
      </c>
      <c r="Q41">
        <f t="shared" si="8"/>
        <v>0</v>
      </c>
      <c r="S41" t="e">
        <f t="shared" si="9"/>
        <v>#N/A</v>
      </c>
      <c r="T41" t="e">
        <f t="shared" si="10"/>
        <v>#N/A</v>
      </c>
      <c r="V41">
        <v>32</v>
      </c>
      <c r="W41">
        <f t="shared" si="0"/>
        <v>0</v>
      </c>
      <c r="X41">
        <f t="shared" si="1"/>
        <v>0</v>
      </c>
      <c r="Z41">
        <v>32</v>
      </c>
      <c r="AA41">
        <f t="shared" si="5"/>
        <v>6</v>
      </c>
      <c r="AB41">
        <f t="shared" si="6"/>
        <v>6</v>
      </c>
      <c r="AC41">
        <v>32</v>
      </c>
      <c r="AD41" s="12">
        <f t="shared" si="2"/>
        <v>1</v>
      </c>
      <c r="AE41" s="12">
        <f t="shared" si="3"/>
        <v>1</v>
      </c>
      <c r="AF41" s="12">
        <f t="shared" si="4"/>
        <v>0</v>
      </c>
    </row>
    <row r="42" spans="1:32" x14ac:dyDescent="0.25">
      <c r="A42">
        <v>33</v>
      </c>
      <c r="B42" s="1"/>
      <c r="C42" s="1"/>
      <c r="K42" t="s">
        <v>14</v>
      </c>
      <c r="L42">
        <f>_xlfn.T.TEST(B10:B109,C10:C109,2,3)</f>
        <v>4.3407467150739794E-2</v>
      </c>
      <c r="P42">
        <f t="shared" ref="P42:P73" si="11">IF(B42&gt;0,_xlfn.RANK.AVG(B42,$B$10:$C$109,1),0)</f>
        <v>0</v>
      </c>
      <c r="Q42">
        <f t="shared" ref="Q42:Q73" si="12">IF(C42&gt;0,_xlfn.RANK.AVG(C42,$B$10:$C$109,1),0)</f>
        <v>0</v>
      </c>
      <c r="S42" t="e">
        <f t="shared" si="9"/>
        <v>#N/A</v>
      </c>
      <c r="T42" t="e">
        <f t="shared" si="10"/>
        <v>#N/A</v>
      </c>
      <c r="V42">
        <v>33</v>
      </c>
      <c r="W42">
        <f t="shared" si="0"/>
        <v>0</v>
      </c>
      <c r="X42">
        <f t="shared" si="1"/>
        <v>0</v>
      </c>
      <c r="Z42">
        <v>33</v>
      </c>
      <c r="AA42">
        <f t="shared" si="5"/>
        <v>6</v>
      </c>
      <c r="AB42">
        <f t="shared" si="6"/>
        <v>6</v>
      </c>
      <c r="AC42">
        <v>33</v>
      </c>
      <c r="AD42" s="12">
        <f t="shared" si="2"/>
        <v>1</v>
      </c>
      <c r="AE42" s="12">
        <f t="shared" si="3"/>
        <v>1</v>
      </c>
      <c r="AF42" s="12">
        <f t="shared" si="4"/>
        <v>0</v>
      </c>
    </row>
    <row r="43" spans="1:32" x14ac:dyDescent="0.25">
      <c r="A43">
        <v>34</v>
      </c>
      <c r="B43" s="1"/>
      <c r="C43" s="1"/>
      <c r="E43" s="2" t="s">
        <v>48</v>
      </c>
      <c r="F43" s="3"/>
      <c r="G43" s="3"/>
      <c r="H43" s="4"/>
      <c r="K43" t="s">
        <v>25</v>
      </c>
      <c r="L43">
        <f>_xlfn.T.INV.2T(L42,L40-2)</f>
        <v>2.3965846757405092</v>
      </c>
      <c r="M43" t="s">
        <v>26</v>
      </c>
      <c r="N43">
        <f>L43^2</f>
        <v>5.7436181079942417</v>
      </c>
      <c r="P43">
        <f t="shared" si="11"/>
        <v>0</v>
      </c>
      <c r="Q43">
        <f t="shared" si="12"/>
        <v>0</v>
      </c>
      <c r="S43" t="e">
        <f t="shared" si="9"/>
        <v>#N/A</v>
      </c>
      <c r="T43" t="e">
        <f t="shared" si="10"/>
        <v>#N/A</v>
      </c>
      <c r="V43">
        <v>34</v>
      </c>
      <c r="W43">
        <f t="shared" si="0"/>
        <v>0</v>
      </c>
      <c r="X43">
        <f t="shared" si="1"/>
        <v>0</v>
      </c>
      <c r="Z43">
        <v>34</v>
      </c>
      <c r="AA43">
        <f t="shared" si="5"/>
        <v>6</v>
      </c>
      <c r="AB43">
        <f t="shared" si="6"/>
        <v>6</v>
      </c>
      <c r="AC43">
        <v>34</v>
      </c>
      <c r="AD43" s="12">
        <f t="shared" si="2"/>
        <v>1</v>
      </c>
      <c r="AE43" s="12">
        <f t="shared" si="3"/>
        <v>1</v>
      </c>
      <c r="AF43" s="12">
        <f t="shared" si="4"/>
        <v>0</v>
      </c>
    </row>
    <row r="44" spans="1:32" x14ac:dyDescent="0.25">
      <c r="A44">
        <v>35</v>
      </c>
      <c r="B44" s="1"/>
      <c r="C44" s="1"/>
      <c r="E44" s="5"/>
      <c r="F44" s="6"/>
      <c r="G44" s="6"/>
      <c r="H44" s="7"/>
      <c r="K44" t="s">
        <v>28</v>
      </c>
      <c r="L44">
        <f>(N43/(N43+L40))^0.5</f>
        <v>0.60400495964240775</v>
      </c>
      <c r="P44">
        <f t="shared" si="11"/>
        <v>0</v>
      </c>
      <c r="Q44">
        <f t="shared" si="12"/>
        <v>0</v>
      </c>
      <c r="S44" t="e">
        <f t="shared" si="9"/>
        <v>#N/A</v>
      </c>
      <c r="T44" t="e">
        <f t="shared" si="10"/>
        <v>#N/A</v>
      </c>
      <c r="V44">
        <v>35</v>
      </c>
      <c r="W44">
        <f t="shared" si="0"/>
        <v>0</v>
      </c>
      <c r="X44">
        <f t="shared" si="1"/>
        <v>0</v>
      </c>
      <c r="Z44">
        <v>35</v>
      </c>
      <c r="AA44">
        <f t="shared" si="5"/>
        <v>6</v>
      </c>
      <c r="AB44">
        <f t="shared" si="6"/>
        <v>6</v>
      </c>
      <c r="AC44">
        <v>35</v>
      </c>
      <c r="AD44" s="12">
        <f t="shared" si="2"/>
        <v>1</v>
      </c>
      <c r="AE44" s="12">
        <f t="shared" si="3"/>
        <v>1</v>
      </c>
      <c r="AF44" s="12">
        <f t="shared" si="4"/>
        <v>0</v>
      </c>
    </row>
    <row r="45" spans="1:32" x14ac:dyDescent="0.25">
      <c r="A45">
        <v>36</v>
      </c>
      <c r="B45" s="1"/>
      <c r="C45" s="1"/>
      <c r="E45" s="5" t="str">
        <f>E35</f>
        <v>Students t</v>
      </c>
      <c r="F45" s="6"/>
      <c r="G45" s="6">
        <f>L43</f>
        <v>2.3965846757405092</v>
      </c>
      <c r="H45" s="7"/>
      <c r="P45">
        <f t="shared" si="11"/>
        <v>0</v>
      </c>
      <c r="Q45">
        <f t="shared" si="12"/>
        <v>0</v>
      </c>
      <c r="S45" t="e">
        <f t="shared" si="9"/>
        <v>#N/A</v>
      </c>
      <c r="T45" t="e">
        <f t="shared" si="10"/>
        <v>#N/A</v>
      </c>
      <c r="V45">
        <v>36</v>
      </c>
      <c r="W45">
        <f t="shared" si="0"/>
        <v>0</v>
      </c>
      <c r="X45">
        <f t="shared" si="1"/>
        <v>0</v>
      </c>
      <c r="Z45">
        <v>36</v>
      </c>
      <c r="AA45">
        <f t="shared" si="5"/>
        <v>6</v>
      </c>
      <c r="AB45">
        <f t="shared" si="6"/>
        <v>6</v>
      </c>
      <c r="AC45">
        <v>36</v>
      </c>
      <c r="AD45" s="12">
        <f t="shared" si="2"/>
        <v>1</v>
      </c>
      <c r="AE45" s="12">
        <f t="shared" si="3"/>
        <v>1</v>
      </c>
      <c r="AF45" s="12">
        <f t="shared" si="4"/>
        <v>0</v>
      </c>
    </row>
    <row r="46" spans="1:32" x14ac:dyDescent="0.25">
      <c r="A46">
        <v>37</v>
      </c>
      <c r="B46" s="1"/>
      <c r="C46" s="1"/>
      <c r="E46" s="5" t="str">
        <f>E36</f>
        <v>Degrees of freedom</v>
      </c>
      <c r="F46" s="6"/>
      <c r="G46" s="6">
        <f>L40</f>
        <v>10</v>
      </c>
      <c r="H46" s="7"/>
      <c r="P46">
        <f t="shared" si="11"/>
        <v>0</v>
      </c>
      <c r="Q46">
        <f t="shared" si="12"/>
        <v>0</v>
      </c>
      <c r="S46" t="e">
        <f t="shared" si="9"/>
        <v>#N/A</v>
      </c>
      <c r="T46" t="e">
        <f t="shared" si="10"/>
        <v>#N/A</v>
      </c>
      <c r="V46">
        <v>37</v>
      </c>
      <c r="W46">
        <f t="shared" si="0"/>
        <v>0</v>
      </c>
      <c r="X46">
        <f t="shared" si="1"/>
        <v>0</v>
      </c>
      <c r="Z46">
        <v>37</v>
      </c>
      <c r="AA46">
        <f t="shared" si="5"/>
        <v>6</v>
      </c>
      <c r="AB46">
        <f t="shared" si="6"/>
        <v>6</v>
      </c>
      <c r="AC46">
        <v>37</v>
      </c>
      <c r="AD46" s="12">
        <f t="shared" si="2"/>
        <v>1</v>
      </c>
      <c r="AE46" s="12">
        <f t="shared" si="3"/>
        <v>1</v>
      </c>
      <c r="AF46" s="12">
        <f t="shared" si="4"/>
        <v>0</v>
      </c>
    </row>
    <row r="47" spans="1:32" x14ac:dyDescent="0.25">
      <c r="A47">
        <v>38</v>
      </c>
      <c r="B47" s="1"/>
      <c r="C47" s="1"/>
      <c r="E47" s="5"/>
      <c r="F47" s="6"/>
      <c r="G47" s="6"/>
      <c r="H47" s="7"/>
      <c r="K47" t="s">
        <v>33</v>
      </c>
      <c r="P47">
        <f t="shared" si="11"/>
        <v>0</v>
      </c>
      <c r="Q47">
        <f t="shared" si="12"/>
        <v>0</v>
      </c>
      <c r="S47" t="e">
        <f t="shared" si="9"/>
        <v>#N/A</v>
      </c>
      <c r="T47" t="e">
        <f t="shared" si="10"/>
        <v>#N/A</v>
      </c>
      <c r="V47">
        <v>38</v>
      </c>
      <c r="W47">
        <f t="shared" si="0"/>
        <v>0</v>
      </c>
      <c r="X47">
        <f t="shared" si="1"/>
        <v>0</v>
      </c>
      <c r="Z47">
        <v>38</v>
      </c>
      <c r="AA47">
        <f t="shared" si="5"/>
        <v>6</v>
      </c>
      <c r="AB47">
        <f t="shared" si="6"/>
        <v>6</v>
      </c>
      <c r="AC47">
        <v>38</v>
      </c>
      <c r="AD47" s="12">
        <f t="shared" si="2"/>
        <v>1</v>
      </c>
      <c r="AE47" s="12">
        <f t="shared" si="3"/>
        <v>1</v>
      </c>
      <c r="AF47" s="12">
        <f t="shared" si="4"/>
        <v>0</v>
      </c>
    </row>
    <row r="48" spans="1:32" x14ac:dyDescent="0.25">
      <c r="A48">
        <v>39</v>
      </c>
      <c r="B48" s="1"/>
      <c r="C48" s="1"/>
      <c r="E48" s="5" t="str">
        <f>E38</f>
        <v>two-tail p =</v>
      </c>
      <c r="F48" s="6"/>
      <c r="G48" s="6" t="str">
        <f>IF(MIN(L11:M11)&gt;15,L42,"n too small")</f>
        <v>n too small</v>
      </c>
      <c r="H48" s="7"/>
      <c r="K48" t="s">
        <v>34</v>
      </c>
      <c r="L48">
        <f>MAX(L29:M29)/MIN(L29:M29)</f>
        <v>3.147603263006185</v>
      </c>
      <c r="P48">
        <f t="shared" si="11"/>
        <v>0</v>
      </c>
      <c r="Q48">
        <f t="shared" si="12"/>
        <v>0</v>
      </c>
      <c r="S48" t="e">
        <f t="shared" si="9"/>
        <v>#N/A</v>
      </c>
      <c r="T48" t="e">
        <f t="shared" si="10"/>
        <v>#N/A</v>
      </c>
      <c r="V48">
        <v>39</v>
      </c>
      <c r="W48">
        <f t="shared" si="0"/>
        <v>0</v>
      </c>
      <c r="X48">
        <f t="shared" si="1"/>
        <v>0</v>
      </c>
      <c r="Z48">
        <v>39</v>
      </c>
      <c r="AA48">
        <f t="shared" si="5"/>
        <v>6</v>
      </c>
      <c r="AB48">
        <f t="shared" si="6"/>
        <v>6</v>
      </c>
      <c r="AC48">
        <v>39</v>
      </c>
      <c r="AD48" s="12">
        <f t="shared" si="2"/>
        <v>1</v>
      </c>
      <c r="AE48" s="12">
        <f t="shared" si="3"/>
        <v>1</v>
      </c>
      <c r="AF48" s="12">
        <f t="shared" si="4"/>
        <v>0</v>
      </c>
    </row>
    <row r="49" spans="1:32" x14ac:dyDescent="0.25">
      <c r="A49">
        <v>40</v>
      </c>
      <c r="B49" s="1"/>
      <c r="C49" s="1"/>
      <c r="E49" s="5" t="str">
        <f>E39</f>
        <v>One-tail p =</v>
      </c>
      <c r="F49" s="6"/>
      <c r="G49" s="6" t="str">
        <f>IF(MIN(L11:M11)&gt;15,L41,"n too small")</f>
        <v>n too small</v>
      </c>
      <c r="H49" s="7"/>
      <c r="K49" t="s">
        <v>36</v>
      </c>
      <c r="L49">
        <f>L50/2</f>
        <v>0.11695068152059152</v>
      </c>
      <c r="P49">
        <f t="shared" si="11"/>
        <v>0</v>
      </c>
      <c r="Q49">
        <f t="shared" si="12"/>
        <v>0</v>
      </c>
      <c r="S49" t="e">
        <f t="shared" si="9"/>
        <v>#N/A</v>
      </c>
      <c r="T49" t="e">
        <f t="shared" si="10"/>
        <v>#N/A</v>
      </c>
      <c r="V49">
        <v>40</v>
      </c>
      <c r="W49">
        <f t="shared" si="0"/>
        <v>0</v>
      </c>
      <c r="X49">
        <f t="shared" si="1"/>
        <v>0</v>
      </c>
      <c r="Z49">
        <v>40</v>
      </c>
      <c r="AA49">
        <f t="shared" si="5"/>
        <v>6</v>
      </c>
      <c r="AB49">
        <f t="shared" si="6"/>
        <v>6</v>
      </c>
      <c r="AC49">
        <v>40</v>
      </c>
      <c r="AD49" s="12">
        <f t="shared" si="2"/>
        <v>1</v>
      </c>
      <c r="AE49" s="12">
        <f t="shared" si="3"/>
        <v>1</v>
      </c>
      <c r="AF49" s="12">
        <f t="shared" si="4"/>
        <v>0</v>
      </c>
    </row>
    <row r="50" spans="1:32" x14ac:dyDescent="0.25">
      <c r="A50">
        <v>41</v>
      </c>
      <c r="B50" s="1"/>
      <c r="C50" s="1"/>
      <c r="E50" s="5"/>
      <c r="F50" s="6"/>
      <c r="G50" s="6"/>
      <c r="H50" s="7"/>
      <c r="K50" t="s">
        <v>35</v>
      </c>
      <c r="L50">
        <f>_xlfn.F.TEST(B10:B109,C10:C109)</f>
        <v>0.23390136304118303</v>
      </c>
      <c r="P50">
        <f t="shared" si="11"/>
        <v>0</v>
      </c>
      <c r="Q50">
        <f t="shared" si="12"/>
        <v>0</v>
      </c>
      <c r="S50" t="e">
        <f t="shared" si="9"/>
        <v>#N/A</v>
      </c>
      <c r="T50" t="e">
        <f t="shared" si="10"/>
        <v>#N/A</v>
      </c>
      <c r="V50">
        <v>41</v>
      </c>
      <c r="W50">
        <f t="shared" si="0"/>
        <v>0</v>
      </c>
      <c r="X50">
        <f t="shared" si="1"/>
        <v>0</v>
      </c>
      <c r="Z50">
        <v>41</v>
      </c>
      <c r="AA50">
        <f t="shared" si="5"/>
        <v>6</v>
      </c>
      <c r="AB50">
        <f t="shared" si="6"/>
        <v>6</v>
      </c>
      <c r="AC50">
        <v>41</v>
      </c>
      <c r="AD50" s="12">
        <f t="shared" si="2"/>
        <v>1</v>
      </c>
      <c r="AE50" s="12">
        <f t="shared" si="3"/>
        <v>1</v>
      </c>
      <c r="AF50" s="12">
        <f t="shared" si="4"/>
        <v>0</v>
      </c>
    </row>
    <row r="51" spans="1:32" x14ac:dyDescent="0.25">
      <c r="A51">
        <v>42</v>
      </c>
      <c r="B51" s="1"/>
      <c r="C51" s="1"/>
      <c r="E51" s="8" t="str">
        <f>E41</f>
        <v>Effect size r</v>
      </c>
      <c r="F51" s="9"/>
      <c r="G51" s="9">
        <f>L44</f>
        <v>0.60400495964240775</v>
      </c>
      <c r="H51" s="10"/>
      <c r="P51">
        <f t="shared" si="11"/>
        <v>0</v>
      </c>
      <c r="Q51">
        <f t="shared" si="12"/>
        <v>0</v>
      </c>
      <c r="S51" t="e">
        <f t="shared" si="9"/>
        <v>#N/A</v>
      </c>
      <c r="T51" t="e">
        <f t="shared" si="10"/>
        <v>#N/A</v>
      </c>
      <c r="V51">
        <v>42</v>
      </c>
      <c r="W51">
        <f t="shared" si="0"/>
        <v>0</v>
      </c>
      <c r="X51">
        <f t="shared" si="1"/>
        <v>0</v>
      </c>
      <c r="Z51">
        <v>42</v>
      </c>
      <c r="AA51">
        <f t="shared" si="5"/>
        <v>6</v>
      </c>
      <c r="AB51">
        <f t="shared" si="6"/>
        <v>6</v>
      </c>
      <c r="AC51">
        <v>42</v>
      </c>
      <c r="AD51" s="12">
        <f t="shared" si="2"/>
        <v>1</v>
      </c>
      <c r="AE51" s="12">
        <f t="shared" si="3"/>
        <v>1</v>
      </c>
      <c r="AF51" s="12">
        <f t="shared" si="4"/>
        <v>0</v>
      </c>
    </row>
    <row r="52" spans="1:32" x14ac:dyDescent="0.25">
      <c r="A52">
        <v>43</v>
      </c>
      <c r="B52" s="1"/>
      <c r="C52" s="1"/>
      <c r="P52">
        <f t="shared" si="11"/>
        <v>0</v>
      </c>
      <c r="Q52">
        <f t="shared" si="12"/>
        <v>0</v>
      </c>
      <c r="S52" t="e">
        <f t="shared" si="9"/>
        <v>#N/A</v>
      </c>
      <c r="T52" t="e">
        <f t="shared" si="10"/>
        <v>#N/A</v>
      </c>
      <c r="V52">
        <v>43</v>
      </c>
      <c r="W52">
        <f t="shared" si="0"/>
        <v>0</v>
      </c>
      <c r="X52">
        <f t="shared" si="1"/>
        <v>0</v>
      </c>
      <c r="Z52">
        <v>43</v>
      </c>
      <c r="AA52">
        <f t="shared" si="5"/>
        <v>6</v>
      </c>
      <c r="AB52">
        <f t="shared" si="6"/>
        <v>6</v>
      </c>
      <c r="AC52">
        <v>43</v>
      </c>
      <c r="AD52" s="12">
        <f t="shared" si="2"/>
        <v>1</v>
      </c>
      <c r="AE52" s="12">
        <f t="shared" si="3"/>
        <v>1</v>
      </c>
      <c r="AF52" s="12">
        <f t="shared" si="4"/>
        <v>0</v>
      </c>
    </row>
    <row r="53" spans="1:32" x14ac:dyDescent="0.25">
      <c r="A53">
        <v>44</v>
      </c>
      <c r="B53" s="1"/>
      <c r="C53" s="1"/>
      <c r="J53" t="s">
        <v>70</v>
      </c>
      <c r="P53">
        <f t="shared" si="11"/>
        <v>0</v>
      </c>
      <c r="Q53">
        <f t="shared" si="12"/>
        <v>0</v>
      </c>
      <c r="S53" t="e">
        <f t="shared" si="9"/>
        <v>#N/A</v>
      </c>
      <c r="T53" t="e">
        <f t="shared" si="10"/>
        <v>#N/A</v>
      </c>
      <c r="V53">
        <v>44</v>
      </c>
      <c r="W53">
        <f t="shared" si="0"/>
        <v>0</v>
      </c>
      <c r="X53">
        <f t="shared" si="1"/>
        <v>0</v>
      </c>
      <c r="Z53">
        <v>44</v>
      </c>
      <c r="AA53">
        <f t="shared" si="5"/>
        <v>6</v>
      </c>
      <c r="AB53">
        <f t="shared" si="6"/>
        <v>6</v>
      </c>
      <c r="AC53">
        <v>44</v>
      </c>
      <c r="AD53" s="12">
        <f t="shared" si="2"/>
        <v>1</v>
      </c>
      <c r="AE53" s="12">
        <f t="shared" si="3"/>
        <v>1</v>
      </c>
      <c r="AF53" s="12">
        <f t="shared" si="4"/>
        <v>0</v>
      </c>
    </row>
    <row r="54" spans="1:32" ht="15.75" thickBot="1" x14ac:dyDescent="0.3">
      <c r="A54">
        <v>45</v>
      </c>
      <c r="B54" s="1"/>
      <c r="C54" s="1"/>
      <c r="E54" s="2" t="s">
        <v>61</v>
      </c>
      <c r="F54" s="3"/>
      <c r="G54" s="3"/>
      <c r="H54" s="4"/>
      <c r="P54">
        <f t="shared" si="11"/>
        <v>0</v>
      </c>
      <c r="Q54">
        <f t="shared" si="12"/>
        <v>0</v>
      </c>
      <c r="S54" t="e">
        <f t="shared" si="9"/>
        <v>#N/A</v>
      </c>
      <c r="T54" t="e">
        <f t="shared" si="10"/>
        <v>#N/A</v>
      </c>
      <c r="V54">
        <v>45</v>
      </c>
      <c r="W54">
        <f t="shared" si="0"/>
        <v>0</v>
      </c>
      <c r="X54">
        <f t="shared" si="1"/>
        <v>0</v>
      </c>
      <c r="Z54">
        <v>45</v>
      </c>
      <c r="AA54">
        <f t="shared" si="5"/>
        <v>6</v>
      </c>
      <c r="AB54">
        <f t="shared" si="6"/>
        <v>6</v>
      </c>
      <c r="AC54">
        <v>45</v>
      </c>
      <c r="AD54" s="12">
        <f t="shared" si="2"/>
        <v>1</v>
      </c>
      <c r="AE54" s="12">
        <f t="shared" si="3"/>
        <v>1</v>
      </c>
      <c r="AF54" s="12">
        <f t="shared" si="4"/>
        <v>0</v>
      </c>
    </row>
    <row r="55" spans="1:32" x14ac:dyDescent="0.25">
      <c r="A55">
        <v>46</v>
      </c>
      <c r="B55" s="1"/>
      <c r="C55" s="1"/>
      <c r="E55" s="5"/>
      <c r="F55" s="6"/>
      <c r="G55" s="6"/>
      <c r="H55" s="7"/>
      <c r="J55" s="21"/>
      <c r="K55" s="21" t="s">
        <v>71</v>
      </c>
      <c r="L55" s="21" t="s">
        <v>72</v>
      </c>
      <c r="P55">
        <f t="shared" si="11"/>
        <v>0</v>
      </c>
      <c r="Q55">
        <f t="shared" si="12"/>
        <v>0</v>
      </c>
      <c r="S55" t="e">
        <f t="shared" si="9"/>
        <v>#N/A</v>
      </c>
      <c r="T55" t="e">
        <f t="shared" si="10"/>
        <v>#N/A</v>
      </c>
      <c r="V55">
        <v>46</v>
      </c>
      <c r="W55">
        <f t="shared" si="0"/>
        <v>0</v>
      </c>
      <c r="X55">
        <f t="shared" si="1"/>
        <v>0</v>
      </c>
      <c r="Z55">
        <v>46</v>
      </c>
      <c r="AA55">
        <f t="shared" si="5"/>
        <v>6</v>
      </c>
      <c r="AB55">
        <f t="shared" si="6"/>
        <v>6</v>
      </c>
      <c r="AC55">
        <v>46</v>
      </c>
      <c r="AD55" s="12">
        <f t="shared" si="2"/>
        <v>1</v>
      </c>
      <c r="AE55" s="12">
        <f t="shared" si="3"/>
        <v>1</v>
      </c>
      <c r="AF55" s="12">
        <f t="shared" si="4"/>
        <v>0</v>
      </c>
    </row>
    <row r="56" spans="1:32" x14ac:dyDescent="0.25">
      <c r="A56">
        <v>47</v>
      </c>
      <c r="B56" s="1"/>
      <c r="C56" s="1"/>
      <c r="E56" s="5" t="s">
        <v>62</v>
      </c>
      <c r="F56" s="6"/>
      <c r="G56" s="14">
        <f>AI13</f>
        <v>0.66666666666666674</v>
      </c>
      <c r="H56" s="7"/>
      <c r="J56" s="19" t="s">
        <v>29</v>
      </c>
      <c r="K56" s="19">
        <v>54.833333333333336</v>
      </c>
      <c r="L56" s="19">
        <v>56.5</v>
      </c>
      <c r="P56">
        <f t="shared" si="11"/>
        <v>0</v>
      </c>
      <c r="Q56">
        <f t="shared" si="12"/>
        <v>0</v>
      </c>
      <c r="S56" t="e">
        <f t="shared" si="9"/>
        <v>#N/A</v>
      </c>
      <c r="T56" t="e">
        <f t="shared" si="10"/>
        <v>#N/A</v>
      </c>
      <c r="V56">
        <v>47</v>
      </c>
      <c r="W56">
        <f t="shared" si="0"/>
        <v>0</v>
      </c>
      <c r="X56">
        <f t="shared" si="1"/>
        <v>0</v>
      </c>
      <c r="Z56">
        <v>47</v>
      </c>
      <c r="AA56">
        <f t="shared" si="5"/>
        <v>6</v>
      </c>
      <c r="AB56">
        <f t="shared" si="6"/>
        <v>6</v>
      </c>
      <c r="AC56">
        <v>47</v>
      </c>
      <c r="AD56" s="12">
        <f t="shared" si="2"/>
        <v>1</v>
      </c>
      <c r="AE56" s="12">
        <f t="shared" si="3"/>
        <v>1</v>
      </c>
      <c r="AF56" s="12">
        <f t="shared" si="4"/>
        <v>0</v>
      </c>
    </row>
    <row r="57" spans="1:32" x14ac:dyDescent="0.25">
      <c r="A57">
        <v>48</v>
      </c>
      <c r="B57" s="1"/>
      <c r="C57" s="1"/>
      <c r="E57" s="5"/>
      <c r="F57" s="6"/>
      <c r="G57" s="6"/>
      <c r="H57" s="7"/>
      <c r="J57" s="19" t="s">
        <v>73</v>
      </c>
      <c r="K57" s="19">
        <v>27.729885057471268</v>
      </c>
      <c r="L57" s="19">
        <v>31.086206896551722</v>
      </c>
      <c r="P57">
        <f t="shared" si="11"/>
        <v>0</v>
      </c>
      <c r="Q57">
        <f t="shared" si="12"/>
        <v>0</v>
      </c>
      <c r="S57" t="e">
        <f t="shared" si="9"/>
        <v>#N/A</v>
      </c>
      <c r="T57" t="e">
        <f t="shared" si="10"/>
        <v>#N/A</v>
      </c>
      <c r="V57">
        <v>48</v>
      </c>
      <c r="W57">
        <f t="shared" si="0"/>
        <v>0</v>
      </c>
      <c r="X57">
        <f t="shared" si="1"/>
        <v>0</v>
      </c>
      <c r="Z57">
        <v>48</v>
      </c>
      <c r="AA57">
        <f t="shared" si="5"/>
        <v>6</v>
      </c>
      <c r="AB57">
        <f t="shared" si="6"/>
        <v>6</v>
      </c>
      <c r="AC57">
        <v>48</v>
      </c>
      <c r="AD57" s="12">
        <f t="shared" si="2"/>
        <v>1</v>
      </c>
      <c r="AE57" s="12">
        <f t="shared" si="3"/>
        <v>1</v>
      </c>
      <c r="AF57" s="12">
        <f t="shared" si="4"/>
        <v>0</v>
      </c>
    </row>
    <row r="58" spans="1:32" x14ac:dyDescent="0.25">
      <c r="A58">
        <v>49</v>
      </c>
      <c r="B58" s="1"/>
      <c r="C58" s="1"/>
      <c r="E58" s="5" t="s">
        <v>47</v>
      </c>
      <c r="F58" s="6"/>
      <c r="G58" s="6">
        <f>IF(AI27&lt;1,AI27,1)</f>
        <v>0.13896690244560303</v>
      </c>
      <c r="H58" s="7"/>
      <c r="J58" s="19" t="s">
        <v>74</v>
      </c>
      <c r="K58" s="19">
        <v>30</v>
      </c>
      <c r="L58" s="19">
        <v>30</v>
      </c>
      <c r="P58">
        <f t="shared" si="11"/>
        <v>0</v>
      </c>
      <c r="Q58">
        <f t="shared" si="12"/>
        <v>0</v>
      </c>
      <c r="S58" t="e">
        <f t="shared" si="9"/>
        <v>#N/A</v>
      </c>
      <c r="T58" t="e">
        <f t="shared" si="10"/>
        <v>#N/A</v>
      </c>
      <c r="V58">
        <v>49</v>
      </c>
      <c r="W58">
        <f t="shared" si="0"/>
        <v>0</v>
      </c>
      <c r="X58">
        <f t="shared" si="1"/>
        <v>0</v>
      </c>
      <c r="Z58">
        <v>49</v>
      </c>
      <c r="AA58">
        <f t="shared" si="5"/>
        <v>6</v>
      </c>
      <c r="AB58">
        <f t="shared" si="6"/>
        <v>6</v>
      </c>
      <c r="AC58">
        <v>49</v>
      </c>
      <c r="AD58" s="12">
        <f t="shared" si="2"/>
        <v>1</v>
      </c>
      <c r="AE58" s="12">
        <f t="shared" si="3"/>
        <v>1</v>
      </c>
      <c r="AF58" s="12">
        <f t="shared" si="4"/>
        <v>0</v>
      </c>
    </row>
    <row r="59" spans="1:32" x14ac:dyDescent="0.25">
      <c r="A59">
        <v>50</v>
      </c>
      <c r="B59" s="1"/>
      <c r="C59" s="1"/>
      <c r="E59" s="17" t="s">
        <v>65</v>
      </c>
      <c r="F59" s="6"/>
      <c r="G59" s="6">
        <f>AI25</f>
        <v>6.9483451222801515E-2</v>
      </c>
      <c r="H59" s="7"/>
      <c r="J59" s="19" t="s">
        <v>75</v>
      </c>
      <c r="K59" s="19">
        <v>29</v>
      </c>
      <c r="L59" s="19">
        <v>29</v>
      </c>
      <c r="P59">
        <f t="shared" si="11"/>
        <v>0</v>
      </c>
      <c r="Q59">
        <f t="shared" si="12"/>
        <v>0</v>
      </c>
      <c r="S59" t="e">
        <f t="shared" si="9"/>
        <v>#N/A</v>
      </c>
      <c r="T59" t="e">
        <f t="shared" si="10"/>
        <v>#N/A</v>
      </c>
      <c r="V59">
        <v>50</v>
      </c>
      <c r="W59">
        <f t="shared" si="0"/>
        <v>0</v>
      </c>
      <c r="X59">
        <f t="shared" si="1"/>
        <v>0</v>
      </c>
      <c r="Z59">
        <v>50</v>
      </c>
      <c r="AA59">
        <f t="shared" si="5"/>
        <v>6</v>
      </c>
      <c r="AB59">
        <f t="shared" si="6"/>
        <v>6</v>
      </c>
      <c r="AC59">
        <v>50</v>
      </c>
      <c r="AD59" s="12">
        <f t="shared" si="2"/>
        <v>1</v>
      </c>
      <c r="AE59" s="12">
        <f t="shared" si="3"/>
        <v>1</v>
      </c>
      <c r="AF59" s="12">
        <f t="shared" si="4"/>
        <v>0</v>
      </c>
    </row>
    <row r="60" spans="1:32" ht="16.5" customHeight="1" x14ac:dyDescent="0.25">
      <c r="A60">
        <v>51</v>
      </c>
      <c r="B60" s="1"/>
      <c r="C60" s="1"/>
      <c r="E60" s="5" t="s">
        <v>63</v>
      </c>
      <c r="F60" s="6"/>
      <c r="G60" s="6"/>
      <c r="H60" s="7"/>
      <c r="J60" s="19" t="s">
        <v>76</v>
      </c>
      <c r="K60" s="19">
        <v>0.89203179885376238</v>
      </c>
      <c r="L60" s="19"/>
      <c r="P60">
        <f t="shared" si="11"/>
        <v>0</v>
      </c>
      <c r="Q60">
        <f t="shared" si="12"/>
        <v>0</v>
      </c>
      <c r="S60" t="e">
        <f t="shared" si="9"/>
        <v>#N/A</v>
      </c>
      <c r="T60" t="e">
        <f t="shared" si="10"/>
        <v>#N/A</v>
      </c>
      <c r="V60">
        <v>51</v>
      </c>
      <c r="W60">
        <f t="shared" si="0"/>
        <v>0</v>
      </c>
      <c r="X60">
        <f t="shared" si="1"/>
        <v>0</v>
      </c>
      <c r="Z60">
        <v>51</v>
      </c>
      <c r="AA60">
        <f t="shared" si="5"/>
        <v>6</v>
      </c>
      <c r="AB60">
        <f t="shared" si="6"/>
        <v>6</v>
      </c>
      <c r="AC60">
        <v>51</v>
      </c>
      <c r="AD60" s="12">
        <f t="shared" si="2"/>
        <v>1</v>
      </c>
      <c r="AE60" s="12">
        <f t="shared" si="3"/>
        <v>1</v>
      </c>
      <c r="AF60" s="12">
        <f t="shared" si="4"/>
        <v>0</v>
      </c>
    </row>
    <row r="61" spans="1:32" x14ac:dyDescent="0.25">
      <c r="A61">
        <v>52</v>
      </c>
      <c r="B61" s="1"/>
      <c r="C61" s="1"/>
      <c r="E61" s="18" t="s">
        <v>67</v>
      </c>
      <c r="F61" s="9"/>
      <c r="G61" s="9"/>
      <c r="H61" s="10"/>
      <c r="J61" s="19" t="s">
        <v>77</v>
      </c>
      <c r="K61" s="19">
        <v>0.38021556880845719</v>
      </c>
      <c r="L61" s="19"/>
      <c r="M61">
        <f>K57/L57</f>
        <v>0.89203179885376238</v>
      </c>
      <c r="N61">
        <f>L57/K57</f>
        <v>1.1210362694300515</v>
      </c>
      <c r="P61">
        <f t="shared" si="11"/>
        <v>0</v>
      </c>
      <c r="Q61">
        <f t="shared" si="12"/>
        <v>0</v>
      </c>
      <c r="S61" t="e">
        <f t="shared" si="9"/>
        <v>#N/A</v>
      </c>
      <c r="T61" t="e">
        <f t="shared" si="10"/>
        <v>#N/A</v>
      </c>
      <c r="V61">
        <v>52</v>
      </c>
      <c r="W61">
        <f t="shared" si="0"/>
        <v>0</v>
      </c>
      <c r="X61">
        <f t="shared" si="1"/>
        <v>0</v>
      </c>
      <c r="Z61">
        <v>52</v>
      </c>
      <c r="AA61">
        <f t="shared" si="5"/>
        <v>6</v>
      </c>
      <c r="AB61">
        <f t="shared" si="6"/>
        <v>6</v>
      </c>
      <c r="AC61">
        <v>52</v>
      </c>
      <c r="AD61" s="12">
        <f t="shared" si="2"/>
        <v>1</v>
      </c>
      <c r="AE61" s="12">
        <f t="shared" si="3"/>
        <v>1</v>
      </c>
      <c r="AF61" s="12">
        <f t="shared" si="4"/>
        <v>0</v>
      </c>
    </row>
    <row r="62" spans="1:32" ht="15.75" thickBot="1" x14ac:dyDescent="0.3">
      <c r="A62">
        <v>53</v>
      </c>
      <c r="B62" s="1"/>
      <c r="C62" s="1"/>
      <c r="J62" s="20" t="s">
        <v>78</v>
      </c>
      <c r="K62" s="20">
        <v>0.53739996484069152</v>
      </c>
      <c r="L62" s="20"/>
      <c r="N62">
        <f>_xlfn.F.DIST.RT(N61,29,29)</f>
        <v>0.38021556880845719</v>
      </c>
      <c r="P62">
        <f t="shared" si="11"/>
        <v>0</v>
      </c>
      <c r="Q62">
        <f t="shared" si="12"/>
        <v>0</v>
      </c>
      <c r="S62" t="e">
        <f t="shared" si="9"/>
        <v>#N/A</v>
      </c>
      <c r="T62" t="e">
        <f t="shared" si="10"/>
        <v>#N/A</v>
      </c>
      <c r="V62">
        <v>53</v>
      </c>
      <c r="W62">
        <f t="shared" si="0"/>
        <v>0</v>
      </c>
      <c r="X62">
        <f t="shared" si="1"/>
        <v>0</v>
      </c>
      <c r="Z62">
        <v>53</v>
      </c>
      <c r="AA62">
        <f t="shared" si="5"/>
        <v>6</v>
      </c>
      <c r="AB62">
        <f t="shared" si="6"/>
        <v>6</v>
      </c>
      <c r="AC62">
        <v>53</v>
      </c>
      <c r="AD62" s="12">
        <f t="shared" si="2"/>
        <v>1</v>
      </c>
      <c r="AE62" s="12">
        <f t="shared" si="3"/>
        <v>1</v>
      </c>
      <c r="AF62" s="12">
        <f t="shared" si="4"/>
        <v>0</v>
      </c>
    </row>
    <row r="63" spans="1:32" x14ac:dyDescent="0.25">
      <c r="A63">
        <v>54</v>
      </c>
      <c r="B63" s="1"/>
      <c r="C63" s="1"/>
      <c r="P63">
        <f t="shared" si="11"/>
        <v>0</v>
      </c>
      <c r="Q63">
        <f t="shared" si="12"/>
        <v>0</v>
      </c>
      <c r="S63" t="e">
        <f t="shared" si="9"/>
        <v>#N/A</v>
      </c>
      <c r="T63" t="e">
        <f t="shared" si="10"/>
        <v>#N/A</v>
      </c>
      <c r="V63">
        <v>54</v>
      </c>
      <c r="W63">
        <f t="shared" si="0"/>
        <v>0</v>
      </c>
      <c r="X63">
        <f t="shared" si="1"/>
        <v>0</v>
      </c>
      <c r="Z63">
        <v>54</v>
      </c>
      <c r="AA63">
        <f t="shared" si="5"/>
        <v>6</v>
      </c>
      <c r="AB63">
        <f t="shared" si="6"/>
        <v>6</v>
      </c>
      <c r="AC63">
        <v>54</v>
      </c>
      <c r="AD63" s="12">
        <f t="shared" si="2"/>
        <v>1</v>
      </c>
      <c r="AE63" s="12">
        <f t="shared" si="3"/>
        <v>1</v>
      </c>
      <c r="AF63" s="12">
        <f t="shared" si="4"/>
        <v>0</v>
      </c>
    </row>
    <row r="64" spans="1:32" x14ac:dyDescent="0.25">
      <c r="A64">
        <v>55</v>
      </c>
      <c r="B64" s="1"/>
      <c r="C64" s="1"/>
      <c r="P64">
        <f t="shared" si="11"/>
        <v>0</v>
      </c>
      <c r="Q64">
        <f t="shared" si="12"/>
        <v>0</v>
      </c>
      <c r="S64" t="e">
        <f t="shared" si="9"/>
        <v>#N/A</v>
      </c>
      <c r="T64" t="e">
        <f t="shared" si="10"/>
        <v>#N/A</v>
      </c>
      <c r="V64">
        <v>55</v>
      </c>
      <c r="W64">
        <f t="shared" si="0"/>
        <v>0</v>
      </c>
      <c r="X64">
        <f t="shared" si="1"/>
        <v>0</v>
      </c>
      <c r="Z64">
        <v>55</v>
      </c>
      <c r="AA64">
        <f t="shared" si="5"/>
        <v>6</v>
      </c>
      <c r="AB64">
        <f t="shared" si="6"/>
        <v>6</v>
      </c>
      <c r="AC64">
        <v>55</v>
      </c>
      <c r="AD64" s="12">
        <f t="shared" si="2"/>
        <v>1</v>
      </c>
      <c r="AE64" s="12">
        <f t="shared" si="3"/>
        <v>1</v>
      </c>
      <c r="AF64" s="12">
        <f t="shared" si="4"/>
        <v>0</v>
      </c>
    </row>
    <row r="65" spans="1:32" x14ac:dyDescent="0.25">
      <c r="A65">
        <v>56</v>
      </c>
      <c r="B65" s="1"/>
      <c r="C65" s="1"/>
      <c r="P65">
        <f t="shared" si="11"/>
        <v>0</v>
      </c>
      <c r="Q65">
        <f t="shared" si="12"/>
        <v>0</v>
      </c>
      <c r="S65" t="e">
        <f t="shared" si="9"/>
        <v>#N/A</v>
      </c>
      <c r="T65" t="e">
        <f t="shared" si="10"/>
        <v>#N/A</v>
      </c>
      <c r="V65">
        <v>56</v>
      </c>
      <c r="W65">
        <f t="shared" si="0"/>
        <v>0</v>
      </c>
      <c r="X65">
        <f t="shared" si="1"/>
        <v>0</v>
      </c>
      <c r="Z65">
        <v>56</v>
      </c>
      <c r="AA65">
        <f t="shared" si="5"/>
        <v>6</v>
      </c>
      <c r="AB65">
        <f t="shared" si="6"/>
        <v>6</v>
      </c>
      <c r="AC65">
        <v>56</v>
      </c>
      <c r="AD65" s="12">
        <f t="shared" si="2"/>
        <v>1</v>
      </c>
      <c r="AE65" s="12">
        <f t="shared" si="3"/>
        <v>1</v>
      </c>
      <c r="AF65" s="12">
        <f t="shared" si="4"/>
        <v>0</v>
      </c>
    </row>
    <row r="66" spans="1:32" x14ac:dyDescent="0.25">
      <c r="A66">
        <v>57</v>
      </c>
      <c r="B66" s="1"/>
      <c r="C66" s="1"/>
      <c r="P66">
        <f t="shared" si="11"/>
        <v>0</v>
      </c>
      <c r="Q66">
        <f t="shared" si="12"/>
        <v>0</v>
      </c>
      <c r="S66" t="e">
        <f t="shared" si="9"/>
        <v>#N/A</v>
      </c>
      <c r="T66" t="e">
        <f t="shared" si="10"/>
        <v>#N/A</v>
      </c>
      <c r="V66">
        <v>57</v>
      </c>
      <c r="W66">
        <f t="shared" si="0"/>
        <v>0</v>
      </c>
      <c r="X66">
        <f t="shared" si="1"/>
        <v>0</v>
      </c>
      <c r="Z66">
        <v>57</v>
      </c>
      <c r="AA66">
        <f t="shared" si="5"/>
        <v>6</v>
      </c>
      <c r="AB66">
        <f t="shared" si="6"/>
        <v>6</v>
      </c>
      <c r="AC66">
        <v>57</v>
      </c>
      <c r="AD66" s="12">
        <f t="shared" si="2"/>
        <v>1</v>
      </c>
      <c r="AE66" s="12">
        <f t="shared" si="3"/>
        <v>1</v>
      </c>
      <c r="AF66" s="12">
        <f t="shared" si="4"/>
        <v>0</v>
      </c>
    </row>
    <row r="67" spans="1:32" x14ac:dyDescent="0.25">
      <c r="A67">
        <v>58</v>
      </c>
      <c r="B67" s="1"/>
      <c r="C67" s="1"/>
      <c r="P67">
        <f t="shared" si="11"/>
        <v>0</v>
      </c>
      <c r="Q67">
        <f t="shared" si="12"/>
        <v>0</v>
      </c>
      <c r="S67" t="e">
        <f t="shared" si="9"/>
        <v>#N/A</v>
      </c>
      <c r="T67" t="e">
        <f t="shared" si="10"/>
        <v>#N/A</v>
      </c>
      <c r="V67">
        <v>58</v>
      </c>
      <c r="W67">
        <f t="shared" si="0"/>
        <v>0</v>
      </c>
      <c r="X67">
        <f t="shared" si="1"/>
        <v>0</v>
      </c>
      <c r="Z67">
        <v>58</v>
      </c>
      <c r="AA67">
        <f t="shared" si="5"/>
        <v>6</v>
      </c>
      <c r="AB67">
        <f t="shared" si="6"/>
        <v>6</v>
      </c>
      <c r="AC67">
        <v>58</v>
      </c>
      <c r="AD67" s="12">
        <f t="shared" si="2"/>
        <v>1</v>
      </c>
      <c r="AE67" s="12">
        <f t="shared" si="3"/>
        <v>1</v>
      </c>
      <c r="AF67" s="12">
        <f t="shared" si="4"/>
        <v>0</v>
      </c>
    </row>
    <row r="68" spans="1:32" x14ac:dyDescent="0.25">
      <c r="A68">
        <v>59</v>
      </c>
      <c r="B68" s="1"/>
      <c r="C68" s="1"/>
      <c r="P68">
        <f t="shared" si="11"/>
        <v>0</v>
      </c>
      <c r="Q68">
        <f t="shared" si="12"/>
        <v>0</v>
      </c>
      <c r="S68" t="e">
        <f t="shared" si="9"/>
        <v>#N/A</v>
      </c>
      <c r="T68" t="e">
        <f t="shared" si="10"/>
        <v>#N/A</v>
      </c>
      <c r="V68">
        <v>59</v>
      </c>
      <c r="W68">
        <f t="shared" si="0"/>
        <v>0</v>
      </c>
      <c r="X68">
        <f t="shared" si="1"/>
        <v>0</v>
      </c>
      <c r="Z68">
        <v>59</v>
      </c>
      <c r="AA68">
        <f t="shared" si="5"/>
        <v>6</v>
      </c>
      <c r="AB68">
        <f t="shared" si="6"/>
        <v>6</v>
      </c>
      <c r="AC68">
        <v>59</v>
      </c>
      <c r="AD68" s="12">
        <f t="shared" si="2"/>
        <v>1</v>
      </c>
      <c r="AE68" s="12">
        <f t="shared" si="3"/>
        <v>1</v>
      </c>
      <c r="AF68" s="12">
        <f t="shared" si="4"/>
        <v>0</v>
      </c>
    </row>
    <row r="69" spans="1:32" x14ac:dyDescent="0.25">
      <c r="A69">
        <v>60</v>
      </c>
      <c r="B69" s="1"/>
      <c r="C69" s="1"/>
      <c r="P69">
        <f t="shared" si="11"/>
        <v>0</v>
      </c>
      <c r="Q69">
        <f t="shared" si="12"/>
        <v>0</v>
      </c>
      <c r="S69" t="e">
        <f t="shared" si="9"/>
        <v>#N/A</v>
      </c>
      <c r="T69" t="e">
        <f t="shared" si="10"/>
        <v>#N/A</v>
      </c>
      <c r="V69">
        <v>60</v>
      </c>
      <c r="W69">
        <f t="shared" si="0"/>
        <v>0</v>
      </c>
      <c r="X69">
        <f t="shared" si="1"/>
        <v>0</v>
      </c>
      <c r="Z69">
        <v>60</v>
      </c>
      <c r="AA69">
        <f t="shared" si="5"/>
        <v>6</v>
      </c>
      <c r="AB69">
        <f t="shared" si="6"/>
        <v>6</v>
      </c>
      <c r="AC69">
        <v>60</v>
      </c>
      <c r="AD69" s="12">
        <f t="shared" si="2"/>
        <v>1</v>
      </c>
      <c r="AE69" s="12">
        <f t="shared" si="3"/>
        <v>1</v>
      </c>
      <c r="AF69" s="12">
        <f t="shared" si="4"/>
        <v>0</v>
      </c>
    </row>
    <row r="70" spans="1:32" x14ac:dyDescent="0.25">
      <c r="A70">
        <v>61</v>
      </c>
      <c r="B70" s="1"/>
      <c r="C70" s="1"/>
      <c r="P70">
        <f t="shared" si="11"/>
        <v>0</v>
      </c>
      <c r="Q70">
        <f t="shared" si="12"/>
        <v>0</v>
      </c>
      <c r="S70" t="e">
        <f t="shared" si="9"/>
        <v>#N/A</v>
      </c>
      <c r="T70" t="e">
        <f t="shared" si="10"/>
        <v>#N/A</v>
      </c>
      <c r="V70">
        <v>61</v>
      </c>
      <c r="W70">
        <f t="shared" si="0"/>
        <v>0</v>
      </c>
      <c r="X70">
        <f t="shared" si="1"/>
        <v>0</v>
      </c>
      <c r="Z70">
        <v>61</v>
      </c>
      <c r="AA70">
        <f t="shared" si="5"/>
        <v>6</v>
      </c>
      <c r="AB70">
        <f t="shared" si="6"/>
        <v>6</v>
      </c>
      <c r="AC70">
        <v>61</v>
      </c>
      <c r="AD70" s="12">
        <f t="shared" si="2"/>
        <v>1</v>
      </c>
      <c r="AE70" s="12">
        <f t="shared" si="3"/>
        <v>1</v>
      </c>
      <c r="AF70" s="12">
        <f t="shared" si="4"/>
        <v>0</v>
      </c>
    </row>
    <row r="71" spans="1:32" x14ac:dyDescent="0.25">
      <c r="A71">
        <v>62</v>
      </c>
      <c r="B71" s="1"/>
      <c r="C71" s="1"/>
      <c r="P71">
        <f t="shared" si="11"/>
        <v>0</v>
      </c>
      <c r="Q71">
        <f t="shared" si="12"/>
        <v>0</v>
      </c>
      <c r="S71" t="e">
        <f t="shared" si="9"/>
        <v>#N/A</v>
      </c>
      <c r="T71" t="e">
        <f t="shared" si="10"/>
        <v>#N/A</v>
      </c>
      <c r="V71">
        <v>62</v>
      </c>
      <c r="W71">
        <f t="shared" si="0"/>
        <v>0</v>
      </c>
      <c r="X71">
        <f t="shared" si="1"/>
        <v>0</v>
      </c>
      <c r="Z71">
        <v>62</v>
      </c>
      <c r="AA71">
        <f t="shared" si="5"/>
        <v>6</v>
      </c>
      <c r="AB71">
        <f t="shared" si="6"/>
        <v>6</v>
      </c>
      <c r="AC71">
        <v>62</v>
      </c>
      <c r="AD71" s="12">
        <f t="shared" si="2"/>
        <v>1</v>
      </c>
      <c r="AE71" s="12">
        <f t="shared" si="3"/>
        <v>1</v>
      </c>
      <c r="AF71" s="12">
        <f t="shared" si="4"/>
        <v>0</v>
      </c>
    </row>
    <row r="72" spans="1:32" x14ac:dyDescent="0.25">
      <c r="A72">
        <v>63</v>
      </c>
      <c r="B72" s="1"/>
      <c r="C72" s="1"/>
      <c r="P72">
        <f t="shared" si="11"/>
        <v>0</v>
      </c>
      <c r="Q72">
        <f t="shared" si="12"/>
        <v>0</v>
      </c>
      <c r="S72" t="e">
        <f t="shared" si="9"/>
        <v>#N/A</v>
      </c>
      <c r="T72" t="e">
        <f t="shared" si="10"/>
        <v>#N/A</v>
      </c>
      <c r="V72">
        <v>63</v>
      </c>
      <c r="W72">
        <f t="shared" si="0"/>
        <v>0</v>
      </c>
      <c r="X72">
        <f t="shared" si="1"/>
        <v>0</v>
      </c>
      <c r="Z72">
        <v>63</v>
      </c>
      <c r="AA72">
        <f t="shared" si="5"/>
        <v>6</v>
      </c>
      <c r="AB72">
        <f t="shared" si="6"/>
        <v>6</v>
      </c>
      <c r="AC72">
        <v>63</v>
      </c>
      <c r="AD72" s="12">
        <f t="shared" si="2"/>
        <v>1</v>
      </c>
      <c r="AE72" s="12">
        <f t="shared" si="3"/>
        <v>1</v>
      </c>
      <c r="AF72" s="12">
        <f t="shared" si="4"/>
        <v>0</v>
      </c>
    </row>
    <row r="73" spans="1:32" x14ac:dyDescent="0.25">
      <c r="A73">
        <v>64</v>
      </c>
      <c r="B73" s="1"/>
      <c r="C73" s="1"/>
      <c r="P73">
        <f t="shared" si="11"/>
        <v>0</v>
      </c>
      <c r="Q73">
        <f t="shared" si="12"/>
        <v>0</v>
      </c>
      <c r="S73" t="e">
        <f t="shared" si="9"/>
        <v>#N/A</v>
      </c>
      <c r="T73" t="e">
        <f t="shared" si="10"/>
        <v>#N/A</v>
      </c>
      <c r="V73">
        <v>64</v>
      </c>
      <c r="W73">
        <f t="shared" si="0"/>
        <v>0</v>
      </c>
      <c r="X73">
        <f t="shared" si="1"/>
        <v>0</v>
      </c>
      <c r="Z73">
        <v>64</v>
      </c>
      <c r="AA73">
        <f t="shared" si="5"/>
        <v>6</v>
      </c>
      <c r="AB73">
        <f t="shared" si="6"/>
        <v>6</v>
      </c>
      <c r="AC73">
        <v>64</v>
      </c>
      <c r="AD73" s="12">
        <f t="shared" si="2"/>
        <v>1</v>
      </c>
      <c r="AE73" s="12">
        <f t="shared" si="3"/>
        <v>1</v>
      </c>
      <c r="AF73" s="12">
        <f t="shared" si="4"/>
        <v>0</v>
      </c>
    </row>
    <row r="74" spans="1:32" x14ac:dyDescent="0.25">
      <c r="A74">
        <v>65</v>
      </c>
      <c r="B74" s="1"/>
      <c r="C74" s="1"/>
      <c r="P74">
        <f t="shared" ref="P74:P109" si="13">IF(B74&gt;0,_xlfn.RANK.AVG(B74,$B$10:$C$109,1),0)</f>
        <v>0</v>
      </c>
      <c r="Q74">
        <f t="shared" ref="Q74:Q109" si="14">IF(C74&gt;0,_xlfn.RANK.AVG(C74,$B$10:$C$109,1),0)</f>
        <v>0</v>
      </c>
      <c r="S74" t="e">
        <f t="shared" si="9"/>
        <v>#N/A</v>
      </c>
      <c r="T74" t="e">
        <f t="shared" si="10"/>
        <v>#N/A</v>
      </c>
      <c r="V74">
        <v>65</v>
      </c>
      <c r="W74">
        <f t="shared" si="0"/>
        <v>0</v>
      </c>
      <c r="X74">
        <f t="shared" si="1"/>
        <v>0</v>
      </c>
      <c r="Z74">
        <v>65</v>
      </c>
      <c r="AA74">
        <f t="shared" si="5"/>
        <v>6</v>
      </c>
      <c r="AB74">
        <f t="shared" si="6"/>
        <v>6</v>
      </c>
      <c r="AC74">
        <v>65</v>
      </c>
      <c r="AD74" s="12">
        <f t="shared" si="2"/>
        <v>1</v>
      </c>
      <c r="AE74" s="12">
        <f t="shared" si="3"/>
        <v>1</v>
      </c>
      <c r="AF74" s="12">
        <f t="shared" si="4"/>
        <v>0</v>
      </c>
    </row>
    <row r="75" spans="1:32" x14ac:dyDescent="0.25">
      <c r="A75">
        <v>66</v>
      </c>
      <c r="B75" s="1"/>
      <c r="C75" s="1"/>
      <c r="P75">
        <f t="shared" si="13"/>
        <v>0</v>
      </c>
      <c r="Q75">
        <f t="shared" si="14"/>
        <v>0</v>
      </c>
      <c r="S75" t="e">
        <f t="shared" ref="S75:S109" si="15">RANK(B75,$B$10:$C$109,1)</f>
        <v>#N/A</v>
      </c>
      <c r="T75" t="e">
        <f t="shared" ref="T75:T109" si="16">RANK(C75,$B$10:$C$109,1)</f>
        <v>#N/A</v>
      </c>
      <c r="V75">
        <v>66</v>
      </c>
      <c r="W75">
        <f t="shared" ref="W75:W138" si="17">COUNTIF(S$10:S$109,V75)</f>
        <v>0</v>
      </c>
      <c r="X75">
        <f t="shared" ref="X75:X138" si="18">COUNTIF(T$10:T$109,V75)</f>
        <v>0</v>
      </c>
      <c r="Z75">
        <v>66</v>
      </c>
      <c r="AA75">
        <f t="shared" si="5"/>
        <v>6</v>
      </c>
      <c r="AB75">
        <f t="shared" si="6"/>
        <v>6</v>
      </c>
      <c r="AC75">
        <v>66</v>
      </c>
      <c r="AD75" s="12">
        <f t="shared" ref="AD75:AD138" si="19">AA75/AA$209</f>
        <v>1</v>
      </c>
      <c r="AE75" s="12">
        <f t="shared" ref="AE75:AE138" si="20">AB75/AB$209</f>
        <v>1</v>
      </c>
      <c r="AF75" s="12">
        <f t="shared" ref="AF75:AF138" si="21">AD75-AE75</f>
        <v>0</v>
      </c>
    </row>
    <row r="76" spans="1:32" x14ac:dyDescent="0.25">
      <c r="A76">
        <v>67</v>
      </c>
      <c r="B76" s="1"/>
      <c r="C76" s="1"/>
      <c r="P76">
        <f t="shared" si="13"/>
        <v>0</v>
      </c>
      <c r="Q76">
        <f t="shared" si="14"/>
        <v>0</v>
      </c>
      <c r="S76" t="e">
        <f t="shared" si="15"/>
        <v>#N/A</v>
      </c>
      <c r="T76" t="e">
        <f t="shared" si="16"/>
        <v>#N/A</v>
      </c>
      <c r="V76">
        <v>67</v>
      </c>
      <c r="W76">
        <f t="shared" si="17"/>
        <v>0</v>
      </c>
      <c r="X76">
        <f t="shared" si="18"/>
        <v>0</v>
      </c>
      <c r="Z76">
        <v>67</v>
      </c>
      <c r="AA76">
        <f t="shared" ref="AA76:AA139" si="22">W76+AA75</f>
        <v>6</v>
      </c>
      <c r="AB76">
        <f t="shared" ref="AB76:AB139" si="23">X76+AB75</f>
        <v>6</v>
      </c>
      <c r="AC76">
        <v>67</v>
      </c>
      <c r="AD76" s="12">
        <f t="shared" si="19"/>
        <v>1</v>
      </c>
      <c r="AE76" s="12">
        <f t="shared" si="20"/>
        <v>1</v>
      </c>
      <c r="AF76" s="12">
        <f t="shared" si="21"/>
        <v>0</v>
      </c>
    </row>
    <row r="77" spans="1:32" x14ac:dyDescent="0.25">
      <c r="A77">
        <v>68</v>
      </c>
      <c r="B77" s="1"/>
      <c r="C77" s="1"/>
      <c r="P77">
        <f t="shared" si="13"/>
        <v>0</v>
      </c>
      <c r="Q77">
        <f t="shared" si="14"/>
        <v>0</v>
      </c>
      <c r="S77" t="e">
        <f t="shared" si="15"/>
        <v>#N/A</v>
      </c>
      <c r="T77" t="e">
        <f t="shared" si="16"/>
        <v>#N/A</v>
      </c>
      <c r="V77">
        <v>68</v>
      </c>
      <c r="W77">
        <f t="shared" si="17"/>
        <v>0</v>
      </c>
      <c r="X77">
        <f t="shared" si="18"/>
        <v>0</v>
      </c>
      <c r="Z77">
        <v>68</v>
      </c>
      <c r="AA77">
        <f t="shared" si="22"/>
        <v>6</v>
      </c>
      <c r="AB77">
        <f t="shared" si="23"/>
        <v>6</v>
      </c>
      <c r="AC77">
        <v>68</v>
      </c>
      <c r="AD77" s="12">
        <f t="shared" si="19"/>
        <v>1</v>
      </c>
      <c r="AE77" s="12">
        <f t="shared" si="20"/>
        <v>1</v>
      </c>
      <c r="AF77" s="12">
        <f t="shared" si="21"/>
        <v>0</v>
      </c>
    </row>
    <row r="78" spans="1:32" x14ac:dyDescent="0.25">
      <c r="A78">
        <v>69</v>
      </c>
      <c r="B78" s="1"/>
      <c r="C78" s="1"/>
      <c r="P78">
        <f t="shared" si="13"/>
        <v>0</v>
      </c>
      <c r="Q78">
        <f t="shared" si="14"/>
        <v>0</v>
      </c>
      <c r="S78" t="e">
        <f t="shared" si="15"/>
        <v>#N/A</v>
      </c>
      <c r="T78" t="e">
        <f t="shared" si="16"/>
        <v>#N/A</v>
      </c>
      <c r="V78">
        <v>69</v>
      </c>
      <c r="W78">
        <f t="shared" si="17"/>
        <v>0</v>
      </c>
      <c r="X78">
        <f t="shared" si="18"/>
        <v>0</v>
      </c>
      <c r="Z78">
        <v>69</v>
      </c>
      <c r="AA78">
        <f t="shared" si="22"/>
        <v>6</v>
      </c>
      <c r="AB78">
        <f t="shared" si="23"/>
        <v>6</v>
      </c>
      <c r="AC78">
        <v>69</v>
      </c>
      <c r="AD78" s="12">
        <f t="shared" si="19"/>
        <v>1</v>
      </c>
      <c r="AE78" s="12">
        <f t="shared" si="20"/>
        <v>1</v>
      </c>
      <c r="AF78" s="12">
        <f t="shared" si="21"/>
        <v>0</v>
      </c>
    </row>
    <row r="79" spans="1:32" x14ac:dyDescent="0.25">
      <c r="A79">
        <v>70</v>
      </c>
      <c r="B79" s="1"/>
      <c r="C79" s="1"/>
      <c r="P79">
        <f t="shared" si="13"/>
        <v>0</v>
      </c>
      <c r="Q79">
        <f t="shared" si="14"/>
        <v>0</v>
      </c>
      <c r="S79" t="e">
        <f t="shared" si="15"/>
        <v>#N/A</v>
      </c>
      <c r="T79" t="e">
        <f t="shared" si="16"/>
        <v>#N/A</v>
      </c>
      <c r="V79">
        <v>70</v>
      </c>
      <c r="W79">
        <f t="shared" si="17"/>
        <v>0</v>
      </c>
      <c r="X79">
        <f t="shared" si="18"/>
        <v>0</v>
      </c>
      <c r="Z79">
        <v>70</v>
      </c>
      <c r="AA79">
        <f t="shared" si="22"/>
        <v>6</v>
      </c>
      <c r="AB79">
        <f t="shared" si="23"/>
        <v>6</v>
      </c>
      <c r="AC79">
        <v>70</v>
      </c>
      <c r="AD79" s="12">
        <f t="shared" si="19"/>
        <v>1</v>
      </c>
      <c r="AE79" s="12">
        <f t="shared" si="20"/>
        <v>1</v>
      </c>
      <c r="AF79" s="12">
        <f t="shared" si="21"/>
        <v>0</v>
      </c>
    </row>
    <row r="80" spans="1:32" x14ac:dyDescent="0.25">
      <c r="A80">
        <v>71</v>
      </c>
      <c r="B80" s="1"/>
      <c r="C80" s="1"/>
      <c r="P80">
        <f t="shared" si="13"/>
        <v>0</v>
      </c>
      <c r="Q80">
        <f t="shared" si="14"/>
        <v>0</v>
      </c>
      <c r="S80" t="e">
        <f t="shared" si="15"/>
        <v>#N/A</v>
      </c>
      <c r="T80" t="e">
        <f t="shared" si="16"/>
        <v>#N/A</v>
      </c>
      <c r="V80">
        <v>71</v>
      </c>
      <c r="W80">
        <f t="shared" si="17"/>
        <v>0</v>
      </c>
      <c r="X80">
        <f t="shared" si="18"/>
        <v>0</v>
      </c>
      <c r="Z80">
        <v>71</v>
      </c>
      <c r="AA80">
        <f t="shared" si="22"/>
        <v>6</v>
      </c>
      <c r="AB80">
        <f t="shared" si="23"/>
        <v>6</v>
      </c>
      <c r="AC80">
        <v>71</v>
      </c>
      <c r="AD80" s="12">
        <f t="shared" si="19"/>
        <v>1</v>
      </c>
      <c r="AE80" s="12">
        <f t="shared" si="20"/>
        <v>1</v>
      </c>
      <c r="AF80" s="12">
        <f t="shared" si="21"/>
        <v>0</v>
      </c>
    </row>
    <row r="81" spans="1:32" x14ac:dyDescent="0.25">
      <c r="A81">
        <v>72</v>
      </c>
      <c r="B81" s="1"/>
      <c r="C81" s="1"/>
      <c r="P81">
        <f t="shared" si="13"/>
        <v>0</v>
      </c>
      <c r="Q81">
        <f t="shared" si="14"/>
        <v>0</v>
      </c>
      <c r="S81" t="e">
        <f t="shared" si="15"/>
        <v>#N/A</v>
      </c>
      <c r="T81" t="e">
        <f t="shared" si="16"/>
        <v>#N/A</v>
      </c>
      <c r="V81">
        <v>72</v>
      </c>
      <c r="W81">
        <f t="shared" si="17"/>
        <v>0</v>
      </c>
      <c r="X81">
        <f t="shared" si="18"/>
        <v>0</v>
      </c>
      <c r="Z81">
        <v>72</v>
      </c>
      <c r="AA81">
        <f t="shared" si="22"/>
        <v>6</v>
      </c>
      <c r="AB81">
        <f t="shared" si="23"/>
        <v>6</v>
      </c>
      <c r="AC81">
        <v>72</v>
      </c>
      <c r="AD81" s="12">
        <f t="shared" si="19"/>
        <v>1</v>
      </c>
      <c r="AE81" s="12">
        <f t="shared" si="20"/>
        <v>1</v>
      </c>
      <c r="AF81" s="12">
        <f t="shared" si="21"/>
        <v>0</v>
      </c>
    </row>
    <row r="82" spans="1:32" x14ac:dyDescent="0.25">
      <c r="A82">
        <v>73</v>
      </c>
      <c r="B82" s="1"/>
      <c r="C82" s="1"/>
      <c r="P82">
        <f t="shared" si="13"/>
        <v>0</v>
      </c>
      <c r="Q82">
        <f t="shared" si="14"/>
        <v>0</v>
      </c>
      <c r="S82" t="e">
        <f t="shared" si="15"/>
        <v>#N/A</v>
      </c>
      <c r="T82" t="e">
        <f t="shared" si="16"/>
        <v>#N/A</v>
      </c>
      <c r="V82">
        <v>73</v>
      </c>
      <c r="W82">
        <f t="shared" si="17"/>
        <v>0</v>
      </c>
      <c r="X82">
        <f t="shared" si="18"/>
        <v>0</v>
      </c>
      <c r="Z82">
        <v>73</v>
      </c>
      <c r="AA82">
        <f t="shared" si="22"/>
        <v>6</v>
      </c>
      <c r="AB82">
        <f t="shared" si="23"/>
        <v>6</v>
      </c>
      <c r="AC82">
        <v>73</v>
      </c>
      <c r="AD82" s="12">
        <f t="shared" si="19"/>
        <v>1</v>
      </c>
      <c r="AE82" s="12">
        <f t="shared" si="20"/>
        <v>1</v>
      </c>
      <c r="AF82" s="12">
        <f t="shared" si="21"/>
        <v>0</v>
      </c>
    </row>
    <row r="83" spans="1:32" x14ac:dyDescent="0.25">
      <c r="A83">
        <v>74</v>
      </c>
      <c r="B83" s="1"/>
      <c r="C83" s="1"/>
      <c r="P83">
        <f t="shared" si="13"/>
        <v>0</v>
      </c>
      <c r="Q83">
        <f t="shared" si="14"/>
        <v>0</v>
      </c>
      <c r="S83" t="e">
        <f t="shared" si="15"/>
        <v>#N/A</v>
      </c>
      <c r="T83" t="e">
        <f t="shared" si="16"/>
        <v>#N/A</v>
      </c>
      <c r="V83">
        <v>74</v>
      </c>
      <c r="W83">
        <f t="shared" si="17"/>
        <v>0</v>
      </c>
      <c r="X83">
        <f t="shared" si="18"/>
        <v>0</v>
      </c>
      <c r="Z83">
        <v>74</v>
      </c>
      <c r="AA83">
        <f t="shared" si="22"/>
        <v>6</v>
      </c>
      <c r="AB83">
        <f t="shared" si="23"/>
        <v>6</v>
      </c>
      <c r="AC83">
        <v>74</v>
      </c>
      <c r="AD83" s="12">
        <f t="shared" si="19"/>
        <v>1</v>
      </c>
      <c r="AE83" s="12">
        <f t="shared" si="20"/>
        <v>1</v>
      </c>
      <c r="AF83" s="12">
        <f t="shared" si="21"/>
        <v>0</v>
      </c>
    </row>
    <row r="84" spans="1:32" x14ac:dyDescent="0.25">
      <c r="A84">
        <v>75</v>
      </c>
      <c r="B84" s="1"/>
      <c r="C84" s="1"/>
      <c r="P84">
        <f t="shared" si="13"/>
        <v>0</v>
      </c>
      <c r="Q84">
        <f t="shared" si="14"/>
        <v>0</v>
      </c>
      <c r="S84" t="e">
        <f t="shared" si="15"/>
        <v>#N/A</v>
      </c>
      <c r="T84" t="e">
        <f t="shared" si="16"/>
        <v>#N/A</v>
      </c>
      <c r="V84">
        <v>75</v>
      </c>
      <c r="W84">
        <f t="shared" si="17"/>
        <v>0</v>
      </c>
      <c r="X84">
        <f t="shared" si="18"/>
        <v>0</v>
      </c>
      <c r="Z84">
        <v>75</v>
      </c>
      <c r="AA84">
        <f t="shared" si="22"/>
        <v>6</v>
      </c>
      <c r="AB84">
        <f t="shared" si="23"/>
        <v>6</v>
      </c>
      <c r="AC84">
        <v>75</v>
      </c>
      <c r="AD84" s="12">
        <f t="shared" si="19"/>
        <v>1</v>
      </c>
      <c r="AE84" s="12">
        <f t="shared" si="20"/>
        <v>1</v>
      </c>
      <c r="AF84" s="12">
        <f t="shared" si="21"/>
        <v>0</v>
      </c>
    </row>
    <row r="85" spans="1:32" x14ac:dyDescent="0.25">
      <c r="A85">
        <v>76</v>
      </c>
      <c r="B85" s="1"/>
      <c r="C85" s="1"/>
      <c r="P85">
        <f t="shared" si="13"/>
        <v>0</v>
      </c>
      <c r="Q85">
        <f t="shared" si="14"/>
        <v>0</v>
      </c>
      <c r="S85" t="e">
        <f t="shared" si="15"/>
        <v>#N/A</v>
      </c>
      <c r="T85" t="e">
        <f t="shared" si="16"/>
        <v>#N/A</v>
      </c>
      <c r="V85">
        <v>76</v>
      </c>
      <c r="W85">
        <f t="shared" si="17"/>
        <v>0</v>
      </c>
      <c r="X85">
        <f t="shared" si="18"/>
        <v>0</v>
      </c>
      <c r="Z85">
        <v>76</v>
      </c>
      <c r="AA85">
        <f t="shared" si="22"/>
        <v>6</v>
      </c>
      <c r="AB85">
        <f t="shared" si="23"/>
        <v>6</v>
      </c>
      <c r="AC85">
        <v>76</v>
      </c>
      <c r="AD85" s="12">
        <f t="shared" si="19"/>
        <v>1</v>
      </c>
      <c r="AE85" s="12">
        <f t="shared" si="20"/>
        <v>1</v>
      </c>
      <c r="AF85" s="12">
        <f t="shared" si="21"/>
        <v>0</v>
      </c>
    </row>
    <row r="86" spans="1:32" x14ac:dyDescent="0.25">
      <c r="A86">
        <v>77</v>
      </c>
      <c r="B86" s="1"/>
      <c r="C86" s="1"/>
      <c r="P86">
        <f t="shared" si="13"/>
        <v>0</v>
      </c>
      <c r="Q86">
        <f t="shared" si="14"/>
        <v>0</v>
      </c>
      <c r="S86" t="e">
        <f t="shared" si="15"/>
        <v>#N/A</v>
      </c>
      <c r="T86" t="e">
        <f t="shared" si="16"/>
        <v>#N/A</v>
      </c>
      <c r="V86">
        <v>77</v>
      </c>
      <c r="W86">
        <f t="shared" si="17"/>
        <v>0</v>
      </c>
      <c r="X86">
        <f t="shared" si="18"/>
        <v>0</v>
      </c>
      <c r="Z86">
        <v>77</v>
      </c>
      <c r="AA86">
        <f t="shared" si="22"/>
        <v>6</v>
      </c>
      <c r="AB86">
        <f t="shared" si="23"/>
        <v>6</v>
      </c>
      <c r="AC86">
        <v>77</v>
      </c>
      <c r="AD86" s="12">
        <f t="shared" si="19"/>
        <v>1</v>
      </c>
      <c r="AE86" s="12">
        <f t="shared" si="20"/>
        <v>1</v>
      </c>
      <c r="AF86" s="12">
        <f t="shared" si="21"/>
        <v>0</v>
      </c>
    </row>
    <row r="87" spans="1:32" x14ac:dyDescent="0.25">
      <c r="A87">
        <v>78</v>
      </c>
      <c r="B87" s="1"/>
      <c r="C87" s="1"/>
      <c r="P87">
        <f t="shared" si="13"/>
        <v>0</v>
      </c>
      <c r="Q87">
        <f t="shared" si="14"/>
        <v>0</v>
      </c>
      <c r="S87" t="e">
        <f t="shared" si="15"/>
        <v>#N/A</v>
      </c>
      <c r="T87" t="e">
        <f t="shared" si="16"/>
        <v>#N/A</v>
      </c>
      <c r="V87">
        <v>78</v>
      </c>
      <c r="W87">
        <f t="shared" si="17"/>
        <v>0</v>
      </c>
      <c r="X87">
        <f t="shared" si="18"/>
        <v>0</v>
      </c>
      <c r="Z87">
        <v>78</v>
      </c>
      <c r="AA87">
        <f t="shared" si="22"/>
        <v>6</v>
      </c>
      <c r="AB87">
        <f t="shared" si="23"/>
        <v>6</v>
      </c>
      <c r="AC87">
        <v>78</v>
      </c>
      <c r="AD87" s="12">
        <f t="shared" si="19"/>
        <v>1</v>
      </c>
      <c r="AE87" s="12">
        <f t="shared" si="20"/>
        <v>1</v>
      </c>
      <c r="AF87" s="12">
        <f t="shared" si="21"/>
        <v>0</v>
      </c>
    </row>
    <row r="88" spans="1:32" x14ac:dyDescent="0.25">
      <c r="A88">
        <v>79</v>
      </c>
      <c r="B88" s="1"/>
      <c r="C88" s="1"/>
      <c r="P88">
        <f t="shared" si="13"/>
        <v>0</v>
      </c>
      <c r="Q88">
        <f t="shared" si="14"/>
        <v>0</v>
      </c>
      <c r="S88" t="e">
        <f t="shared" si="15"/>
        <v>#N/A</v>
      </c>
      <c r="T88" t="e">
        <f t="shared" si="16"/>
        <v>#N/A</v>
      </c>
      <c r="V88">
        <v>79</v>
      </c>
      <c r="W88">
        <f t="shared" si="17"/>
        <v>0</v>
      </c>
      <c r="X88">
        <f t="shared" si="18"/>
        <v>0</v>
      </c>
      <c r="Z88">
        <v>79</v>
      </c>
      <c r="AA88">
        <f t="shared" si="22"/>
        <v>6</v>
      </c>
      <c r="AB88">
        <f t="shared" si="23"/>
        <v>6</v>
      </c>
      <c r="AC88">
        <v>79</v>
      </c>
      <c r="AD88" s="12">
        <f t="shared" si="19"/>
        <v>1</v>
      </c>
      <c r="AE88" s="12">
        <f t="shared" si="20"/>
        <v>1</v>
      </c>
      <c r="AF88" s="12">
        <f t="shared" si="21"/>
        <v>0</v>
      </c>
    </row>
    <row r="89" spans="1:32" x14ac:dyDescent="0.25">
      <c r="A89">
        <v>80</v>
      </c>
      <c r="B89" s="1"/>
      <c r="C89" s="1"/>
      <c r="P89">
        <f t="shared" si="13"/>
        <v>0</v>
      </c>
      <c r="Q89">
        <f t="shared" si="14"/>
        <v>0</v>
      </c>
      <c r="S89" t="e">
        <f t="shared" si="15"/>
        <v>#N/A</v>
      </c>
      <c r="T89" t="e">
        <f t="shared" si="16"/>
        <v>#N/A</v>
      </c>
      <c r="V89">
        <v>80</v>
      </c>
      <c r="W89">
        <f t="shared" si="17"/>
        <v>0</v>
      </c>
      <c r="X89">
        <f t="shared" si="18"/>
        <v>0</v>
      </c>
      <c r="Z89">
        <v>80</v>
      </c>
      <c r="AA89">
        <f t="shared" si="22"/>
        <v>6</v>
      </c>
      <c r="AB89">
        <f t="shared" si="23"/>
        <v>6</v>
      </c>
      <c r="AC89">
        <v>80</v>
      </c>
      <c r="AD89" s="12">
        <f t="shared" si="19"/>
        <v>1</v>
      </c>
      <c r="AE89" s="12">
        <f t="shared" si="20"/>
        <v>1</v>
      </c>
      <c r="AF89" s="12">
        <f t="shared" si="21"/>
        <v>0</v>
      </c>
    </row>
    <row r="90" spans="1:32" x14ac:dyDescent="0.25">
      <c r="A90">
        <v>81</v>
      </c>
      <c r="B90" s="1"/>
      <c r="C90" s="1"/>
      <c r="P90">
        <f t="shared" si="13"/>
        <v>0</v>
      </c>
      <c r="Q90">
        <f t="shared" si="14"/>
        <v>0</v>
      </c>
      <c r="S90" t="e">
        <f t="shared" si="15"/>
        <v>#N/A</v>
      </c>
      <c r="T90" t="e">
        <f t="shared" si="16"/>
        <v>#N/A</v>
      </c>
      <c r="V90">
        <v>81</v>
      </c>
      <c r="W90">
        <f t="shared" si="17"/>
        <v>0</v>
      </c>
      <c r="X90">
        <f t="shared" si="18"/>
        <v>0</v>
      </c>
      <c r="Z90">
        <v>81</v>
      </c>
      <c r="AA90">
        <f t="shared" si="22"/>
        <v>6</v>
      </c>
      <c r="AB90">
        <f t="shared" si="23"/>
        <v>6</v>
      </c>
      <c r="AC90">
        <v>81</v>
      </c>
      <c r="AD90" s="12">
        <f t="shared" si="19"/>
        <v>1</v>
      </c>
      <c r="AE90" s="12">
        <f t="shared" si="20"/>
        <v>1</v>
      </c>
      <c r="AF90" s="12">
        <f t="shared" si="21"/>
        <v>0</v>
      </c>
    </row>
    <row r="91" spans="1:32" x14ac:dyDescent="0.25">
      <c r="A91">
        <v>82</v>
      </c>
      <c r="B91" s="1"/>
      <c r="C91" s="1"/>
      <c r="P91">
        <f t="shared" si="13"/>
        <v>0</v>
      </c>
      <c r="Q91">
        <f t="shared" si="14"/>
        <v>0</v>
      </c>
      <c r="S91" t="e">
        <f t="shared" si="15"/>
        <v>#N/A</v>
      </c>
      <c r="T91" t="e">
        <f t="shared" si="16"/>
        <v>#N/A</v>
      </c>
      <c r="V91">
        <v>82</v>
      </c>
      <c r="W91">
        <f t="shared" si="17"/>
        <v>0</v>
      </c>
      <c r="X91">
        <f t="shared" si="18"/>
        <v>0</v>
      </c>
      <c r="Z91">
        <v>82</v>
      </c>
      <c r="AA91">
        <f t="shared" si="22"/>
        <v>6</v>
      </c>
      <c r="AB91">
        <f t="shared" si="23"/>
        <v>6</v>
      </c>
      <c r="AC91">
        <v>82</v>
      </c>
      <c r="AD91" s="12">
        <f t="shared" si="19"/>
        <v>1</v>
      </c>
      <c r="AE91" s="12">
        <f t="shared" si="20"/>
        <v>1</v>
      </c>
      <c r="AF91" s="12">
        <f t="shared" si="21"/>
        <v>0</v>
      </c>
    </row>
    <row r="92" spans="1:32" x14ac:dyDescent="0.25">
      <c r="A92">
        <v>83</v>
      </c>
      <c r="B92" s="1"/>
      <c r="C92" s="1"/>
      <c r="P92">
        <f t="shared" si="13"/>
        <v>0</v>
      </c>
      <c r="Q92">
        <f t="shared" si="14"/>
        <v>0</v>
      </c>
      <c r="S92" t="e">
        <f t="shared" si="15"/>
        <v>#N/A</v>
      </c>
      <c r="T92" t="e">
        <f t="shared" si="16"/>
        <v>#N/A</v>
      </c>
      <c r="V92">
        <v>83</v>
      </c>
      <c r="W92">
        <f t="shared" si="17"/>
        <v>0</v>
      </c>
      <c r="X92">
        <f t="shared" si="18"/>
        <v>0</v>
      </c>
      <c r="Z92">
        <v>83</v>
      </c>
      <c r="AA92">
        <f t="shared" si="22"/>
        <v>6</v>
      </c>
      <c r="AB92">
        <f t="shared" si="23"/>
        <v>6</v>
      </c>
      <c r="AC92">
        <v>83</v>
      </c>
      <c r="AD92" s="12">
        <f t="shared" si="19"/>
        <v>1</v>
      </c>
      <c r="AE92" s="12">
        <f t="shared" si="20"/>
        <v>1</v>
      </c>
      <c r="AF92" s="12">
        <f t="shared" si="21"/>
        <v>0</v>
      </c>
    </row>
    <row r="93" spans="1:32" x14ac:dyDescent="0.25">
      <c r="A93">
        <v>84</v>
      </c>
      <c r="B93" s="1"/>
      <c r="C93" s="1"/>
      <c r="P93">
        <f t="shared" si="13"/>
        <v>0</v>
      </c>
      <c r="Q93">
        <f t="shared" si="14"/>
        <v>0</v>
      </c>
      <c r="S93" t="e">
        <f t="shared" si="15"/>
        <v>#N/A</v>
      </c>
      <c r="T93" t="e">
        <f t="shared" si="16"/>
        <v>#N/A</v>
      </c>
      <c r="V93">
        <v>84</v>
      </c>
      <c r="W93">
        <f t="shared" si="17"/>
        <v>0</v>
      </c>
      <c r="X93">
        <f t="shared" si="18"/>
        <v>0</v>
      </c>
      <c r="Z93">
        <v>84</v>
      </c>
      <c r="AA93">
        <f t="shared" si="22"/>
        <v>6</v>
      </c>
      <c r="AB93">
        <f t="shared" si="23"/>
        <v>6</v>
      </c>
      <c r="AC93">
        <v>84</v>
      </c>
      <c r="AD93" s="12">
        <f t="shared" si="19"/>
        <v>1</v>
      </c>
      <c r="AE93" s="12">
        <f t="shared" si="20"/>
        <v>1</v>
      </c>
      <c r="AF93" s="12">
        <f t="shared" si="21"/>
        <v>0</v>
      </c>
    </row>
    <row r="94" spans="1:32" x14ac:dyDescent="0.25">
      <c r="A94">
        <v>85</v>
      </c>
      <c r="B94" s="1"/>
      <c r="C94" s="1"/>
      <c r="P94">
        <f t="shared" si="13"/>
        <v>0</v>
      </c>
      <c r="Q94">
        <f t="shared" si="14"/>
        <v>0</v>
      </c>
      <c r="S94" t="e">
        <f t="shared" si="15"/>
        <v>#N/A</v>
      </c>
      <c r="T94" t="e">
        <f t="shared" si="16"/>
        <v>#N/A</v>
      </c>
      <c r="V94">
        <v>85</v>
      </c>
      <c r="W94">
        <f t="shared" si="17"/>
        <v>0</v>
      </c>
      <c r="X94">
        <f t="shared" si="18"/>
        <v>0</v>
      </c>
      <c r="Z94">
        <v>85</v>
      </c>
      <c r="AA94">
        <f t="shared" si="22"/>
        <v>6</v>
      </c>
      <c r="AB94">
        <f t="shared" si="23"/>
        <v>6</v>
      </c>
      <c r="AC94">
        <v>85</v>
      </c>
      <c r="AD94" s="12">
        <f t="shared" si="19"/>
        <v>1</v>
      </c>
      <c r="AE94" s="12">
        <f t="shared" si="20"/>
        <v>1</v>
      </c>
      <c r="AF94" s="12">
        <f t="shared" si="21"/>
        <v>0</v>
      </c>
    </row>
    <row r="95" spans="1:32" x14ac:dyDescent="0.25">
      <c r="A95">
        <v>86</v>
      </c>
      <c r="B95" s="1"/>
      <c r="C95" s="1"/>
      <c r="P95">
        <f t="shared" si="13"/>
        <v>0</v>
      </c>
      <c r="Q95">
        <f t="shared" si="14"/>
        <v>0</v>
      </c>
      <c r="S95" t="e">
        <f t="shared" si="15"/>
        <v>#N/A</v>
      </c>
      <c r="T95" t="e">
        <f t="shared" si="16"/>
        <v>#N/A</v>
      </c>
      <c r="V95">
        <v>86</v>
      </c>
      <c r="W95">
        <f t="shared" si="17"/>
        <v>0</v>
      </c>
      <c r="X95">
        <f t="shared" si="18"/>
        <v>0</v>
      </c>
      <c r="Z95">
        <v>86</v>
      </c>
      <c r="AA95">
        <f t="shared" si="22"/>
        <v>6</v>
      </c>
      <c r="AB95">
        <f t="shared" si="23"/>
        <v>6</v>
      </c>
      <c r="AC95">
        <v>86</v>
      </c>
      <c r="AD95" s="12">
        <f t="shared" si="19"/>
        <v>1</v>
      </c>
      <c r="AE95" s="12">
        <f t="shared" si="20"/>
        <v>1</v>
      </c>
      <c r="AF95" s="12">
        <f t="shared" si="21"/>
        <v>0</v>
      </c>
    </row>
    <row r="96" spans="1:32" x14ac:dyDescent="0.25">
      <c r="A96">
        <v>87</v>
      </c>
      <c r="B96" s="1"/>
      <c r="C96" s="1"/>
      <c r="P96">
        <f t="shared" si="13"/>
        <v>0</v>
      </c>
      <c r="Q96">
        <f t="shared" si="14"/>
        <v>0</v>
      </c>
      <c r="S96" t="e">
        <f t="shared" si="15"/>
        <v>#N/A</v>
      </c>
      <c r="T96" t="e">
        <f t="shared" si="16"/>
        <v>#N/A</v>
      </c>
      <c r="V96">
        <v>87</v>
      </c>
      <c r="W96">
        <f t="shared" si="17"/>
        <v>0</v>
      </c>
      <c r="X96">
        <f t="shared" si="18"/>
        <v>0</v>
      </c>
      <c r="Z96">
        <v>87</v>
      </c>
      <c r="AA96">
        <f t="shared" si="22"/>
        <v>6</v>
      </c>
      <c r="AB96">
        <f t="shared" si="23"/>
        <v>6</v>
      </c>
      <c r="AC96">
        <v>87</v>
      </c>
      <c r="AD96" s="12">
        <f t="shared" si="19"/>
        <v>1</v>
      </c>
      <c r="AE96" s="12">
        <f t="shared" si="20"/>
        <v>1</v>
      </c>
      <c r="AF96" s="12">
        <f t="shared" si="21"/>
        <v>0</v>
      </c>
    </row>
    <row r="97" spans="1:32" x14ac:dyDescent="0.25">
      <c r="A97">
        <v>88</v>
      </c>
      <c r="B97" s="1"/>
      <c r="C97" s="1"/>
      <c r="P97">
        <f t="shared" si="13"/>
        <v>0</v>
      </c>
      <c r="Q97">
        <f t="shared" si="14"/>
        <v>0</v>
      </c>
      <c r="S97" t="e">
        <f t="shared" si="15"/>
        <v>#N/A</v>
      </c>
      <c r="T97" t="e">
        <f t="shared" si="16"/>
        <v>#N/A</v>
      </c>
      <c r="V97">
        <v>88</v>
      </c>
      <c r="W97">
        <f t="shared" si="17"/>
        <v>0</v>
      </c>
      <c r="X97">
        <f t="shared" si="18"/>
        <v>0</v>
      </c>
      <c r="Z97">
        <v>88</v>
      </c>
      <c r="AA97">
        <f t="shared" si="22"/>
        <v>6</v>
      </c>
      <c r="AB97">
        <f t="shared" si="23"/>
        <v>6</v>
      </c>
      <c r="AC97">
        <v>88</v>
      </c>
      <c r="AD97" s="12">
        <f t="shared" si="19"/>
        <v>1</v>
      </c>
      <c r="AE97" s="12">
        <f t="shared" si="20"/>
        <v>1</v>
      </c>
      <c r="AF97" s="12">
        <f t="shared" si="21"/>
        <v>0</v>
      </c>
    </row>
    <row r="98" spans="1:32" x14ac:dyDescent="0.25">
      <c r="A98">
        <v>89</v>
      </c>
      <c r="B98" s="1"/>
      <c r="C98" s="1"/>
      <c r="P98">
        <f t="shared" si="13"/>
        <v>0</v>
      </c>
      <c r="Q98">
        <f t="shared" si="14"/>
        <v>0</v>
      </c>
      <c r="S98" t="e">
        <f t="shared" si="15"/>
        <v>#N/A</v>
      </c>
      <c r="T98" t="e">
        <f t="shared" si="16"/>
        <v>#N/A</v>
      </c>
      <c r="V98">
        <v>89</v>
      </c>
      <c r="W98">
        <f t="shared" si="17"/>
        <v>0</v>
      </c>
      <c r="X98">
        <f t="shared" si="18"/>
        <v>0</v>
      </c>
      <c r="Z98">
        <v>89</v>
      </c>
      <c r="AA98">
        <f t="shared" si="22"/>
        <v>6</v>
      </c>
      <c r="AB98">
        <f t="shared" si="23"/>
        <v>6</v>
      </c>
      <c r="AC98">
        <v>89</v>
      </c>
      <c r="AD98" s="12">
        <f t="shared" si="19"/>
        <v>1</v>
      </c>
      <c r="AE98" s="12">
        <f t="shared" si="20"/>
        <v>1</v>
      </c>
      <c r="AF98" s="12">
        <f t="shared" si="21"/>
        <v>0</v>
      </c>
    </row>
    <row r="99" spans="1:32" x14ac:dyDescent="0.25">
      <c r="A99">
        <v>90</v>
      </c>
      <c r="B99" s="1"/>
      <c r="C99" s="1"/>
      <c r="P99">
        <f t="shared" si="13"/>
        <v>0</v>
      </c>
      <c r="Q99">
        <f t="shared" si="14"/>
        <v>0</v>
      </c>
      <c r="S99" t="e">
        <f t="shared" si="15"/>
        <v>#N/A</v>
      </c>
      <c r="T99" t="e">
        <f t="shared" si="16"/>
        <v>#N/A</v>
      </c>
      <c r="V99">
        <v>90</v>
      </c>
      <c r="W99">
        <f t="shared" si="17"/>
        <v>0</v>
      </c>
      <c r="X99">
        <f t="shared" si="18"/>
        <v>0</v>
      </c>
      <c r="Z99">
        <v>90</v>
      </c>
      <c r="AA99">
        <f t="shared" si="22"/>
        <v>6</v>
      </c>
      <c r="AB99">
        <f t="shared" si="23"/>
        <v>6</v>
      </c>
      <c r="AC99">
        <v>90</v>
      </c>
      <c r="AD99" s="12">
        <f t="shared" si="19"/>
        <v>1</v>
      </c>
      <c r="AE99" s="12">
        <f t="shared" si="20"/>
        <v>1</v>
      </c>
      <c r="AF99" s="12">
        <f t="shared" si="21"/>
        <v>0</v>
      </c>
    </row>
    <row r="100" spans="1:32" x14ac:dyDescent="0.25">
      <c r="A100">
        <v>91</v>
      </c>
      <c r="B100" s="1"/>
      <c r="C100" s="1"/>
      <c r="P100">
        <f t="shared" si="13"/>
        <v>0</v>
      </c>
      <c r="Q100">
        <f t="shared" si="14"/>
        <v>0</v>
      </c>
      <c r="S100" t="e">
        <f t="shared" si="15"/>
        <v>#N/A</v>
      </c>
      <c r="T100" t="e">
        <f t="shared" si="16"/>
        <v>#N/A</v>
      </c>
      <c r="V100">
        <v>91</v>
      </c>
      <c r="W100">
        <f t="shared" si="17"/>
        <v>0</v>
      </c>
      <c r="X100">
        <f t="shared" si="18"/>
        <v>0</v>
      </c>
      <c r="Z100">
        <v>91</v>
      </c>
      <c r="AA100">
        <f t="shared" si="22"/>
        <v>6</v>
      </c>
      <c r="AB100">
        <f t="shared" si="23"/>
        <v>6</v>
      </c>
      <c r="AC100">
        <v>91</v>
      </c>
      <c r="AD100" s="12">
        <f t="shared" si="19"/>
        <v>1</v>
      </c>
      <c r="AE100" s="12">
        <f t="shared" si="20"/>
        <v>1</v>
      </c>
      <c r="AF100" s="12">
        <f t="shared" si="21"/>
        <v>0</v>
      </c>
    </row>
    <row r="101" spans="1:32" x14ac:dyDescent="0.25">
      <c r="A101">
        <v>92</v>
      </c>
      <c r="B101" s="1"/>
      <c r="C101" s="1"/>
      <c r="P101">
        <f t="shared" si="13"/>
        <v>0</v>
      </c>
      <c r="Q101">
        <f t="shared" si="14"/>
        <v>0</v>
      </c>
      <c r="S101" t="e">
        <f t="shared" si="15"/>
        <v>#N/A</v>
      </c>
      <c r="T101" t="e">
        <f t="shared" si="16"/>
        <v>#N/A</v>
      </c>
      <c r="V101">
        <v>92</v>
      </c>
      <c r="W101">
        <f t="shared" si="17"/>
        <v>0</v>
      </c>
      <c r="X101">
        <f t="shared" si="18"/>
        <v>0</v>
      </c>
      <c r="Z101">
        <v>92</v>
      </c>
      <c r="AA101">
        <f t="shared" si="22"/>
        <v>6</v>
      </c>
      <c r="AB101">
        <f t="shared" si="23"/>
        <v>6</v>
      </c>
      <c r="AC101">
        <v>92</v>
      </c>
      <c r="AD101" s="12">
        <f t="shared" si="19"/>
        <v>1</v>
      </c>
      <c r="AE101" s="12">
        <f t="shared" si="20"/>
        <v>1</v>
      </c>
      <c r="AF101" s="12">
        <f t="shared" si="21"/>
        <v>0</v>
      </c>
    </row>
    <row r="102" spans="1:32" x14ac:dyDescent="0.25">
      <c r="A102">
        <v>93</v>
      </c>
      <c r="B102" s="1"/>
      <c r="C102" s="1"/>
      <c r="P102">
        <f t="shared" si="13"/>
        <v>0</v>
      </c>
      <c r="Q102">
        <f t="shared" si="14"/>
        <v>0</v>
      </c>
      <c r="S102" t="e">
        <f t="shared" si="15"/>
        <v>#N/A</v>
      </c>
      <c r="T102" t="e">
        <f t="shared" si="16"/>
        <v>#N/A</v>
      </c>
      <c r="V102">
        <v>93</v>
      </c>
      <c r="W102">
        <f t="shared" si="17"/>
        <v>0</v>
      </c>
      <c r="X102">
        <f t="shared" si="18"/>
        <v>0</v>
      </c>
      <c r="Z102">
        <v>93</v>
      </c>
      <c r="AA102">
        <f t="shared" si="22"/>
        <v>6</v>
      </c>
      <c r="AB102">
        <f t="shared" si="23"/>
        <v>6</v>
      </c>
      <c r="AC102">
        <v>93</v>
      </c>
      <c r="AD102" s="12">
        <f t="shared" si="19"/>
        <v>1</v>
      </c>
      <c r="AE102" s="12">
        <f t="shared" si="20"/>
        <v>1</v>
      </c>
      <c r="AF102" s="12">
        <f t="shared" si="21"/>
        <v>0</v>
      </c>
    </row>
    <row r="103" spans="1:32" x14ac:dyDescent="0.25">
      <c r="A103">
        <v>94</v>
      </c>
      <c r="B103" s="1"/>
      <c r="C103" s="1"/>
      <c r="P103">
        <f t="shared" si="13"/>
        <v>0</v>
      </c>
      <c r="Q103">
        <f t="shared" si="14"/>
        <v>0</v>
      </c>
      <c r="S103" t="e">
        <f t="shared" si="15"/>
        <v>#N/A</v>
      </c>
      <c r="T103" t="e">
        <f t="shared" si="16"/>
        <v>#N/A</v>
      </c>
      <c r="V103">
        <v>94</v>
      </c>
      <c r="W103">
        <f t="shared" si="17"/>
        <v>0</v>
      </c>
      <c r="X103">
        <f t="shared" si="18"/>
        <v>0</v>
      </c>
      <c r="Z103">
        <v>94</v>
      </c>
      <c r="AA103">
        <f t="shared" si="22"/>
        <v>6</v>
      </c>
      <c r="AB103">
        <f t="shared" si="23"/>
        <v>6</v>
      </c>
      <c r="AC103">
        <v>94</v>
      </c>
      <c r="AD103" s="12">
        <f t="shared" si="19"/>
        <v>1</v>
      </c>
      <c r="AE103" s="12">
        <f t="shared" si="20"/>
        <v>1</v>
      </c>
      <c r="AF103" s="12">
        <f t="shared" si="21"/>
        <v>0</v>
      </c>
    </row>
    <row r="104" spans="1:32" x14ac:dyDescent="0.25">
      <c r="A104">
        <v>95</v>
      </c>
      <c r="B104" s="1"/>
      <c r="C104" s="1"/>
      <c r="P104">
        <f t="shared" si="13"/>
        <v>0</v>
      </c>
      <c r="Q104">
        <f t="shared" si="14"/>
        <v>0</v>
      </c>
      <c r="S104" t="e">
        <f t="shared" si="15"/>
        <v>#N/A</v>
      </c>
      <c r="T104" t="e">
        <f t="shared" si="16"/>
        <v>#N/A</v>
      </c>
      <c r="V104">
        <v>95</v>
      </c>
      <c r="W104">
        <f t="shared" si="17"/>
        <v>0</v>
      </c>
      <c r="X104">
        <f t="shared" si="18"/>
        <v>0</v>
      </c>
      <c r="Z104">
        <v>95</v>
      </c>
      <c r="AA104">
        <f t="shared" si="22"/>
        <v>6</v>
      </c>
      <c r="AB104">
        <f t="shared" si="23"/>
        <v>6</v>
      </c>
      <c r="AC104">
        <v>95</v>
      </c>
      <c r="AD104" s="12">
        <f t="shared" si="19"/>
        <v>1</v>
      </c>
      <c r="AE104" s="12">
        <f t="shared" si="20"/>
        <v>1</v>
      </c>
      <c r="AF104" s="12">
        <f t="shared" si="21"/>
        <v>0</v>
      </c>
    </row>
    <row r="105" spans="1:32" x14ac:dyDescent="0.25">
      <c r="A105">
        <v>96</v>
      </c>
      <c r="B105" s="1"/>
      <c r="C105" s="1"/>
      <c r="P105">
        <f t="shared" si="13"/>
        <v>0</v>
      </c>
      <c r="Q105">
        <f t="shared" si="14"/>
        <v>0</v>
      </c>
      <c r="S105" t="e">
        <f t="shared" si="15"/>
        <v>#N/A</v>
      </c>
      <c r="T105" t="e">
        <f t="shared" si="16"/>
        <v>#N/A</v>
      </c>
      <c r="V105">
        <v>96</v>
      </c>
      <c r="W105">
        <f t="shared" si="17"/>
        <v>0</v>
      </c>
      <c r="X105">
        <f t="shared" si="18"/>
        <v>0</v>
      </c>
      <c r="Z105">
        <v>96</v>
      </c>
      <c r="AA105">
        <f t="shared" si="22"/>
        <v>6</v>
      </c>
      <c r="AB105">
        <f t="shared" si="23"/>
        <v>6</v>
      </c>
      <c r="AC105">
        <v>96</v>
      </c>
      <c r="AD105" s="12">
        <f t="shared" si="19"/>
        <v>1</v>
      </c>
      <c r="AE105" s="12">
        <f t="shared" si="20"/>
        <v>1</v>
      </c>
      <c r="AF105" s="12">
        <f t="shared" si="21"/>
        <v>0</v>
      </c>
    </row>
    <row r="106" spans="1:32" x14ac:dyDescent="0.25">
      <c r="A106">
        <v>97</v>
      </c>
      <c r="B106" s="1"/>
      <c r="C106" s="1"/>
      <c r="P106">
        <f t="shared" si="13"/>
        <v>0</v>
      </c>
      <c r="Q106">
        <f t="shared" si="14"/>
        <v>0</v>
      </c>
      <c r="S106" t="e">
        <f t="shared" si="15"/>
        <v>#N/A</v>
      </c>
      <c r="T106" t="e">
        <f t="shared" si="16"/>
        <v>#N/A</v>
      </c>
      <c r="V106">
        <v>97</v>
      </c>
      <c r="W106">
        <f t="shared" si="17"/>
        <v>0</v>
      </c>
      <c r="X106">
        <f t="shared" si="18"/>
        <v>0</v>
      </c>
      <c r="Z106">
        <v>97</v>
      </c>
      <c r="AA106">
        <f t="shared" si="22"/>
        <v>6</v>
      </c>
      <c r="AB106">
        <f t="shared" si="23"/>
        <v>6</v>
      </c>
      <c r="AC106">
        <v>97</v>
      </c>
      <c r="AD106" s="12">
        <f t="shared" si="19"/>
        <v>1</v>
      </c>
      <c r="AE106" s="12">
        <f t="shared" si="20"/>
        <v>1</v>
      </c>
      <c r="AF106" s="12">
        <f t="shared" si="21"/>
        <v>0</v>
      </c>
    </row>
    <row r="107" spans="1:32" x14ac:dyDescent="0.25">
      <c r="A107">
        <v>98</v>
      </c>
      <c r="B107" s="1"/>
      <c r="C107" s="1"/>
      <c r="P107">
        <f t="shared" si="13"/>
        <v>0</v>
      </c>
      <c r="Q107">
        <f t="shared" si="14"/>
        <v>0</v>
      </c>
      <c r="S107" t="e">
        <f t="shared" si="15"/>
        <v>#N/A</v>
      </c>
      <c r="T107" t="e">
        <f t="shared" si="16"/>
        <v>#N/A</v>
      </c>
      <c r="V107">
        <v>98</v>
      </c>
      <c r="W107">
        <f t="shared" si="17"/>
        <v>0</v>
      </c>
      <c r="X107">
        <f t="shared" si="18"/>
        <v>0</v>
      </c>
      <c r="Z107">
        <v>98</v>
      </c>
      <c r="AA107">
        <f t="shared" si="22"/>
        <v>6</v>
      </c>
      <c r="AB107">
        <f t="shared" si="23"/>
        <v>6</v>
      </c>
      <c r="AC107">
        <v>98</v>
      </c>
      <c r="AD107" s="12">
        <f t="shared" si="19"/>
        <v>1</v>
      </c>
      <c r="AE107" s="12">
        <f t="shared" si="20"/>
        <v>1</v>
      </c>
      <c r="AF107" s="12">
        <f t="shared" si="21"/>
        <v>0</v>
      </c>
    </row>
    <row r="108" spans="1:32" x14ac:dyDescent="0.25">
      <c r="A108">
        <v>99</v>
      </c>
      <c r="B108" s="1"/>
      <c r="C108" s="1"/>
      <c r="P108">
        <f t="shared" si="13"/>
        <v>0</v>
      </c>
      <c r="Q108">
        <f t="shared" si="14"/>
        <v>0</v>
      </c>
      <c r="S108" t="e">
        <f t="shared" si="15"/>
        <v>#N/A</v>
      </c>
      <c r="T108" t="e">
        <f t="shared" si="16"/>
        <v>#N/A</v>
      </c>
      <c r="V108">
        <v>99</v>
      </c>
      <c r="W108">
        <f t="shared" si="17"/>
        <v>0</v>
      </c>
      <c r="X108">
        <f t="shared" si="18"/>
        <v>0</v>
      </c>
      <c r="Z108">
        <v>99</v>
      </c>
      <c r="AA108">
        <f t="shared" si="22"/>
        <v>6</v>
      </c>
      <c r="AB108">
        <f t="shared" si="23"/>
        <v>6</v>
      </c>
      <c r="AC108">
        <v>99</v>
      </c>
      <c r="AD108" s="12">
        <f t="shared" si="19"/>
        <v>1</v>
      </c>
      <c r="AE108" s="12">
        <f t="shared" si="20"/>
        <v>1</v>
      </c>
      <c r="AF108" s="12">
        <f t="shared" si="21"/>
        <v>0</v>
      </c>
    </row>
    <row r="109" spans="1:32" x14ac:dyDescent="0.25">
      <c r="A109">
        <v>100</v>
      </c>
      <c r="B109" s="1"/>
      <c r="C109" s="1"/>
      <c r="P109">
        <f t="shared" si="13"/>
        <v>0</v>
      </c>
      <c r="Q109">
        <f t="shared" si="14"/>
        <v>0</v>
      </c>
      <c r="S109" t="e">
        <f t="shared" si="15"/>
        <v>#N/A</v>
      </c>
      <c r="T109" t="e">
        <f t="shared" si="16"/>
        <v>#N/A</v>
      </c>
      <c r="V109">
        <v>100</v>
      </c>
      <c r="W109">
        <f t="shared" si="17"/>
        <v>0</v>
      </c>
      <c r="X109">
        <f t="shared" si="18"/>
        <v>0</v>
      </c>
      <c r="Z109">
        <v>100</v>
      </c>
      <c r="AA109">
        <f t="shared" si="22"/>
        <v>6</v>
      </c>
      <c r="AB109">
        <f t="shared" si="23"/>
        <v>6</v>
      </c>
      <c r="AC109">
        <v>100</v>
      </c>
      <c r="AD109" s="12">
        <f t="shared" si="19"/>
        <v>1</v>
      </c>
      <c r="AE109" s="12">
        <f t="shared" si="20"/>
        <v>1</v>
      </c>
      <c r="AF109" s="12">
        <f t="shared" si="21"/>
        <v>0</v>
      </c>
    </row>
    <row r="110" spans="1:32" x14ac:dyDescent="0.25">
      <c r="V110">
        <v>101</v>
      </c>
      <c r="W110">
        <f t="shared" si="17"/>
        <v>0</v>
      </c>
      <c r="X110">
        <f t="shared" si="18"/>
        <v>0</v>
      </c>
      <c r="Z110">
        <v>101</v>
      </c>
      <c r="AA110">
        <f t="shared" si="22"/>
        <v>6</v>
      </c>
      <c r="AB110">
        <f t="shared" si="23"/>
        <v>6</v>
      </c>
      <c r="AC110">
        <v>101</v>
      </c>
      <c r="AD110" s="12">
        <f t="shared" si="19"/>
        <v>1</v>
      </c>
      <c r="AE110" s="12">
        <f t="shared" si="20"/>
        <v>1</v>
      </c>
      <c r="AF110" s="12">
        <f t="shared" si="21"/>
        <v>0</v>
      </c>
    </row>
    <row r="111" spans="1:32" x14ac:dyDescent="0.25">
      <c r="V111">
        <v>102</v>
      </c>
      <c r="W111">
        <f t="shared" si="17"/>
        <v>0</v>
      </c>
      <c r="X111">
        <f t="shared" si="18"/>
        <v>0</v>
      </c>
      <c r="Z111">
        <v>102</v>
      </c>
      <c r="AA111">
        <f t="shared" si="22"/>
        <v>6</v>
      </c>
      <c r="AB111">
        <f t="shared" si="23"/>
        <v>6</v>
      </c>
      <c r="AC111">
        <v>102</v>
      </c>
      <c r="AD111" s="12">
        <f t="shared" si="19"/>
        <v>1</v>
      </c>
      <c r="AE111" s="12">
        <f t="shared" si="20"/>
        <v>1</v>
      </c>
      <c r="AF111" s="12">
        <f t="shared" si="21"/>
        <v>0</v>
      </c>
    </row>
    <row r="112" spans="1:32" x14ac:dyDescent="0.25">
      <c r="V112">
        <v>103</v>
      </c>
      <c r="W112">
        <f t="shared" si="17"/>
        <v>0</v>
      </c>
      <c r="X112">
        <f t="shared" si="18"/>
        <v>0</v>
      </c>
      <c r="Z112">
        <v>103</v>
      </c>
      <c r="AA112">
        <f t="shared" si="22"/>
        <v>6</v>
      </c>
      <c r="AB112">
        <f t="shared" si="23"/>
        <v>6</v>
      </c>
      <c r="AC112">
        <v>103</v>
      </c>
      <c r="AD112" s="12">
        <f t="shared" si="19"/>
        <v>1</v>
      </c>
      <c r="AE112" s="12">
        <f t="shared" si="20"/>
        <v>1</v>
      </c>
      <c r="AF112" s="12">
        <f t="shared" si="21"/>
        <v>0</v>
      </c>
    </row>
    <row r="113" spans="22:32" x14ac:dyDescent="0.25">
      <c r="V113">
        <v>104</v>
      </c>
      <c r="W113">
        <f t="shared" si="17"/>
        <v>0</v>
      </c>
      <c r="X113">
        <f t="shared" si="18"/>
        <v>0</v>
      </c>
      <c r="Z113">
        <v>104</v>
      </c>
      <c r="AA113">
        <f t="shared" si="22"/>
        <v>6</v>
      </c>
      <c r="AB113">
        <f t="shared" si="23"/>
        <v>6</v>
      </c>
      <c r="AC113">
        <v>104</v>
      </c>
      <c r="AD113" s="12">
        <f t="shared" si="19"/>
        <v>1</v>
      </c>
      <c r="AE113" s="12">
        <f t="shared" si="20"/>
        <v>1</v>
      </c>
      <c r="AF113" s="12">
        <f t="shared" si="21"/>
        <v>0</v>
      </c>
    </row>
    <row r="114" spans="22:32" x14ac:dyDescent="0.25">
      <c r="V114">
        <v>105</v>
      </c>
      <c r="W114">
        <f t="shared" si="17"/>
        <v>0</v>
      </c>
      <c r="X114">
        <f t="shared" si="18"/>
        <v>0</v>
      </c>
      <c r="Z114">
        <v>105</v>
      </c>
      <c r="AA114">
        <f t="shared" si="22"/>
        <v>6</v>
      </c>
      <c r="AB114">
        <f t="shared" si="23"/>
        <v>6</v>
      </c>
      <c r="AC114">
        <v>105</v>
      </c>
      <c r="AD114" s="12">
        <f t="shared" si="19"/>
        <v>1</v>
      </c>
      <c r="AE114" s="12">
        <f t="shared" si="20"/>
        <v>1</v>
      </c>
      <c r="AF114" s="12">
        <f t="shared" si="21"/>
        <v>0</v>
      </c>
    </row>
    <row r="115" spans="22:32" x14ac:dyDescent="0.25">
      <c r="V115">
        <v>106</v>
      </c>
      <c r="W115">
        <f t="shared" si="17"/>
        <v>0</v>
      </c>
      <c r="X115">
        <f t="shared" si="18"/>
        <v>0</v>
      </c>
      <c r="Z115">
        <v>106</v>
      </c>
      <c r="AA115">
        <f t="shared" si="22"/>
        <v>6</v>
      </c>
      <c r="AB115">
        <f t="shared" si="23"/>
        <v>6</v>
      </c>
      <c r="AC115">
        <v>106</v>
      </c>
      <c r="AD115" s="12">
        <f t="shared" si="19"/>
        <v>1</v>
      </c>
      <c r="AE115" s="12">
        <f t="shared" si="20"/>
        <v>1</v>
      </c>
      <c r="AF115" s="12">
        <f t="shared" si="21"/>
        <v>0</v>
      </c>
    </row>
    <row r="116" spans="22:32" x14ac:dyDescent="0.25">
      <c r="V116">
        <v>107</v>
      </c>
      <c r="W116">
        <f t="shared" si="17"/>
        <v>0</v>
      </c>
      <c r="X116">
        <f t="shared" si="18"/>
        <v>0</v>
      </c>
      <c r="Z116">
        <v>107</v>
      </c>
      <c r="AA116">
        <f t="shared" si="22"/>
        <v>6</v>
      </c>
      <c r="AB116">
        <f t="shared" si="23"/>
        <v>6</v>
      </c>
      <c r="AC116">
        <v>107</v>
      </c>
      <c r="AD116" s="12">
        <f t="shared" si="19"/>
        <v>1</v>
      </c>
      <c r="AE116" s="12">
        <f t="shared" si="20"/>
        <v>1</v>
      </c>
      <c r="AF116" s="12">
        <f t="shared" si="21"/>
        <v>0</v>
      </c>
    </row>
    <row r="117" spans="22:32" x14ac:dyDescent="0.25">
      <c r="V117">
        <v>108</v>
      </c>
      <c r="W117">
        <f t="shared" si="17"/>
        <v>0</v>
      </c>
      <c r="X117">
        <f t="shared" si="18"/>
        <v>0</v>
      </c>
      <c r="Z117">
        <v>108</v>
      </c>
      <c r="AA117">
        <f t="shared" si="22"/>
        <v>6</v>
      </c>
      <c r="AB117">
        <f t="shared" si="23"/>
        <v>6</v>
      </c>
      <c r="AC117">
        <v>108</v>
      </c>
      <c r="AD117" s="12">
        <f t="shared" si="19"/>
        <v>1</v>
      </c>
      <c r="AE117" s="12">
        <f t="shared" si="20"/>
        <v>1</v>
      </c>
      <c r="AF117" s="12">
        <f t="shared" si="21"/>
        <v>0</v>
      </c>
    </row>
    <row r="118" spans="22:32" x14ac:dyDescent="0.25">
      <c r="V118">
        <v>109</v>
      </c>
      <c r="W118">
        <f t="shared" si="17"/>
        <v>0</v>
      </c>
      <c r="X118">
        <f t="shared" si="18"/>
        <v>0</v>
      </c>
      <c r="Z118">
        <v>109</v>
      </c>
      <c r="AA118">
        <f t="shared" si="22"/>
        <v>6</v>
      </c>
      <c r="AB118">
        <f t="shared" si="23"/>
        <v>6</v>
      </c>
      <c r="AC118">
        <v>109</v>
      </c>
      <c r="AD118" s="12">
        <f t="shared" si="19"/>
        <v>1</v>
      </c>
      <c r="AE118" s="12">
        <f t="shared" si="20"/>
        <v>1</v>
      </c>
      <c r="AF118" s="12">
        <f t="shared" si="21"/>
        <v>0</v>
      </c>
    </row>
    <row r="119" spans="22:32" x14ac:dyDescent="0.25">
      <c r="V119">
        <v>110</v>
      </c>
      <c r="W119">
        <f t="shared" si="17"/>
        <v>0</v>
      </c>
      <c r="X119">
        <f t="shared" si="18"/>
        <v>0</v>
      </c>
      <c r="Z119">
        <v>110</v>
      </c>
      <c r="AA119">
        <f t="shared" si="22"/>
        <v>6</v>
      </c>
      <c r="AB119">
        <f t="shared" si="23"/>
        <v>6</v>
      </c>
      <c r="AC119">
        <v>110</v>
      </c>
      <c r="AD119" s="12">
        <f t="shared" si="19"/>
        <v>1</v>
      </c>
      <c r="AE119" s="12">
        <f t="shared" si="20"/>
        <v>1</v>
      </c>
      <c r="AF119" s="12">
        <f t="shared" si="21"/>
        <v>0</v>
      </c>
    </row>
    <row r="120" spans="22:32" x14ac:dyDescent="0.25">
      <c r="V120">
        <v>111</v>
      </c>
      <c r="W120">
        <f t="shared" si="17"/>
        <v>0</v>
      </c>
      <c r="X120">
        <f t="shared" si="18"/>
        <v>0</v>
      </c>
      <c r="Z120">
        <v>111</v>
      </c>
      <c r="AA120">
        <f t="shared" si="22"/>
        <v>6</v>
      </c>
      <c r="AB120">
        <f t="shared" si="23"/>
        <v>6</v>
      </c>
      <c r="AC120">
        <v>111</v>
      </c>
      <c r="AD120" s="12">
        <f t="shared" si="19"/>
        <v>1</v>
      </c>
      <c r="AE120" s="12">
        <f t="shared" si="20"/>
        <v>1</v>
      </c>
      <c r="AF120" s="12">
        <f t="shared" si="21"/>
        <v>0</v>
      </c>
    </row>
    <row r="121" spans="22:32" x14ac:dyDescent="0.25">
      <c r="V121">
        <v>112</v>
      </c>
      <c r="W121">
        <f t="shared" si="17"/>
        <v>0</v>
      </c>
      <c r="X121">
        <f t="shared" si="18"/>
        <v>0</v>
      </c>
      <c r="Z121">
        <v>112</v>
      </c>
      <c r="AA121">
        <f t="shared" si="22"/>
        <v>6</v>
      </c>
      <c r="AB121">
        <f t="shared" si="23"/>
        <v>6</v>
      </c>
      <c r="AC121">
        <v>112</v>
      </c>
      <c r="AD121" s="12">
        <f t="shared" si="19"/>
        <v>1</v>
      </c>
      <c r="AE121" s="12">
        <f t="shared" si="20"/>
        <v>1</v>
      </c>
      <c r="AF121" s="12">
        <f t="shared" si="21"/>
        <v>0</v>
      </c>
    </row>
    <row r="122" spans="22:32" x14ac:dyDescent="0.25">
      <c r="V122">
        <v>113</v>
      </c>
      <c r="W122">
        <f t="shared" si="17"/>
        <v>0</v>
      </c>
      <c r="X122">
        <f t="shared" si="18"/>
        <v>0</v>
      </c>
      <c r="Z122">
        <v>113</v>
      </c>
      <c r="AA122">
        <f t="shared" si="22"/>
        <v>6</v>
      </c>
      <c r="AB122">
        <f t="shared" si="23"/>
        <v>6</v>
      </c>
      <c r="AC122">
        <v>113</v>
      </c>
      <c r="AD122" s="12">
        <f t="shared" si="19"/>
        <v>1</v>
      </c>
      <c r="AE122" s="12">
        <f t="shared" si="20"/>
        <v>1</v>
      </c>
      <c r="AF122" s="12">
        <f t="shared" si="21"/>
        <v>0</v>
      </c>
    </row>
    <row r="123" spans="22:32" x14ac:dyDescent="0.25">
      <c r="V123">
        <v>114</v>
      </c>
      <c r="W123">
        <f t="shared" si="17"/>
        <v>0</v>
      </c>
      <c r="X123">
        <f t="shared" si="18"/>
        <v>0</v>
      </c>
      <c r="Z123">
        <v>114</v>
      </c>
      <c r="AA123">
        <f t="shared" si="22"/>
        <v>6</v>
      </c>
      <c r="AB123">
        <f t="shared" si="23"/>
        <v>6</v>
      </c>
      <c r="AC123">
        <v>114</v>
      </c>
      <c r="AD123" s="12">
        <f t="shared" si="19"/>
        <v>1</v>
      </c>
      <c r="AE123" s="12">
        <f t="shared" si="20"/>
        <v>1</v>
      </c>
      <c r="AF123" s="12">
        <f t="shared" si="21"/>
        <v>0</v>
      </c>
    </row>
    <row r="124" spans="22:32" x14ac:dyDescent="0.25">
      <c r="V124">
        <v>115</v>
      </c>
      <c r="W124">
        <f t="shared" si="17"/>
        <v>0</v>
      </c>
      <c r="X124">
        <f t="shared" si="18"/>
        <v>0</v>
      </c>
      <c r="Z124">
        <v>115</v>
      </c>
      <c r="AA124">
        <f t="shared" si="22"/>
        <v>6</v>
      </c>
      <c r="AB124">
        <f t="shared" si="23"/>
        <v>6</v>
      </c>
      <c r="AC124">
        <v>115</v>
      </c>
      <c r="AD124" s="12">
        <f t="shared" si="19"/>
        <v>1</v>
      </c>
      <c r="AE124" s="12">
        <f t="shared" si="20"/>
        <v>1</v>
      </c>
      <c r="AF124" s="12">
        <f t="shared" si="21"/>
        <v>0</v>
      </c>
    </row>
    <row r="125" spans="22:32" x14ac:dyDescent="0.25">
      <c r="V125">
        <v>116</v>
      </c>
      <c r="W125">
        <f t="shared" si="17"/>
        <v>0</v>
      </c>
      <c r="X125">
        <f t="shared" si="18"/>
        <v>0</v>
      </c>
      <c r="Z125">
        <v>116</v>
      </c>
      <c r="AA125">
        <f t="shared" si="22"/>
        <v>6</v>
      </c>
      <c r="AB125">
        <f t="shared" si="23"/>
        <v>6</v>
      </c>
      <c r="AC125">
        <v>116</v>
      </c>
      <c r="AD125" s="12">
        <f t="shared" si="19"/>
        <v>1</v>
      </c>
      <c r="AE125" s="12">
        <f t="shared" si="20"/>
        <v>1</v>
      </c>
      <c r="AF125" s="12">
        <f t="shared" si="21"/>
        <v>0</v>
      </c>
    </row>
    <row r="126" spans="22:32" x14ac:dyDescent="0.25">
      <c r="V126">
        <v>117</v>
      </c>
      <c r="W126">
        <f t="shared" si="17"/>
        <v>0</v>
      </c>
      <c r="X126">
        <f t="shared" si="18"/>
        <v>0</v>
      </c>
      <c r="Z126">
        <v>117</v>
      </c>
      <c r="AA126">
        <f t="shared" si="22"/>
        <v>6</v>
      </c>
      <c r="AB126">
        <f t="shared" si="23"/>
        <v>6</v>
      </c>
      <c r="AC126">
        <v>117</v>
      </c>
      <c r="AD126" s="12">
        <f t="shared" si="19"/>
        <v>1</v>
      </c>
      <c r="AE126" s="12">
        <f t="shared" si="20"/>
        <v>1</v>
      </c>
      <c r="AF126" s="12">
        <f t="shared" si="21"/>
        <v>0</v>
      </c>
    </row>
    <row r="127" spans="22:32" x14ac:dyDescent="0.25">
      <c r="V127">
        <v>118</v>
      </c>
      <c r="W127">
        <f t="shared" si="17"/>
        <v>0</v>
      </c>
      <c r="X127">
        <f t="shared" si="18"/>
        <v>0</v>
      </c>
      <c r="Z127">
        <v>118</v>
      </c>
      <c r="AA127">
        <f t="shared" si="22"/>
        <v>6</v>
      </c>
      <c r="AB127">
        <f t="shared" si="23"/>
        <v>6</v>
      </c>
      <c r="AC127">
        <v>118</v>
      </c>
      <c r="AD127" s="12">
        <f t="shared" si="19"/>
        <v>1</v>
      </c>
      <c r="AE127" s="12">
        <f t="shared" si="20"/>
        <v>1</v>
      </c>
      <c r="AF127" s="12">
        <f t="shared" si="21"/>
        <v>0</v>
      </c>
    </row>
    <row r="128" spans="22:32" x14ac:dyDescent="0.25">
      <c r="V128">
        <v>119</v>
      </c>
      <c r="W128">
        <f t="shared" si="17"/>
        <v>0</v>
      </c>
      <c r="X128">
        <f t="shared" si="18"/>
        <v>0</v>
      </c>
      <c r="Z128">
        <v>119</v>
      </c>
      <c r="AA128">
        <f t="shared" si="22"/>
        <v>6</v>
      </c>
      <c r="AB128">
        <f t="shared" si="23"/>
        <v>6</v>
      </c>
      <c r="AC128">
        <v>119</v>
      </c>
      <c r="AD128" s="12">
        <f t="shared" si="19"/>
        <v>1</v>
      </c>
      <c r="AE128" s="12">
        <f t="shared" si="20"/>
        <v>1</v>
      </c>
      <c r="AF128" s="12">
        <f t="shared" si="21"/>
        <v>0</v>
      </c>
    </row>
    <row r="129" spans="22:32" x14ac:dyDescent="0.25">
      <c r="V129">
        <v>120</v>
      </c>
      <c r="W129">
        <f t="shared" si="17"/>
        <v>0</v>
      </c>
      <c r="X129">
        <f t="shared" si="18"/>
        <v>0</v>
      </c>
      <c r="Z129">
        <v>120</v>
      </c>
      <c r="AA129">
        <f t="shared" si="22"/>
        <v>6</v>
      </c>
      <c r="AB129">
        <f t="shared" si="23"/>
        <v>6</v>
      </c>
      <c r="AC129">
        <v>120</v>
      </c>
      <c r="AD129" s="12">
        <f t="shared" si="19"/>
        <v>1</v>
      </c>
      <c r="AE129" s="12">
        <f t="shared" si="20"/>
        <v>1</v>
      </c>
      <c r="AF129" s="12">
        <f t="shared" si="21"/>
        <v>0</v>
      </c>
    </row>
    <row r="130" spans="22:32" x14ac:dyDescent="0.25">
      <c r="V130">
        <v>121</v>
      </c>
      <c r="W130">
        <f t="shared" si="17"/>
        <v>0</v>
      </c>
      <c r="X130">
        <f t="shared" si="18"/>
        <v>0</v>
      </c>
      <c r="Z130">
        <v>121</v>
      </c>
      <c r="AA130">
        <f t="shared" si="22"/>
        <v>6</v>
      </c>
      <c r="AB130">
        <f t="shared" si="23"/>
        <v>6</v>
      </c>
      <c r="AC130">
        <v>121</v>
      </c>
      <c r="AD130" s="12">
        <f t="shared" si="19"/>
        <v>1</v>
      </c>
      <c r="AE130" s="12">
        <f t="shared" si="20"/>
        <v>1</v>
      </c>
      <c r="AF130" s="12">
        <f t="shared" si="21"/>
        <v>0</v>
      </c>
    </row>
    <row r="131" spans="22:32" x14ac:dyDescent="0.25">
      <c r="V131">
        <v>122</v>
      </c>
      <c r="W131">
        <f t="shared" si="17"/>
        <v>0</v>
      </c>
      <c r="X131">
        <f t="shared" si="18"/>
        <v>0</v>
      </c>
      <c r="Z131">
        <v>122</v>
      </c>
      <c r="AA131">
        <f t="shared" si="22"/>
        <v>6</v>
      </c>
      <c r="AB131">
        <f t="shared" si="23"/>
        <v>6</v>
      </c>
      <c r="AC131">
        <v>122</v>
      </c>
      <c r="AD131" s="12">
        <f t="shared" si="19"/>
        <v>1</v>
      </c>
      <c r="AE131" s="12">
        <f t="shared" si="20"/>
        <v>1</v>
      </c>
      <c r="AF131" s="12">
        <f t="shared" si="21"/>
        <v>0</v>
      </c>
    </row>
    <row r="132" spans="22:32" x14ac:dyDescent="0.25">
      <c r="V132">
        <v>123</v>
      </c>
      <c r="W132">
        <f t="shared" si="17"/>
        <v>0</v>
      </c>
      <c r="X132">
        <f t="shared" si="18"/>
        <v>0</v>
      </c>
      <c r="Z132">
        <v>123</v>
      </c>
      <c r="AA132">
        <f t="shared" si="22"/>
        <v>6</v>
      </c>
      <c r="AB132">
        <f t="shared" si="23"/>
        <v>6</v>
      </c>
      <c r="AC132">
        <v>123</v>
      </c>
      <c r="AD132" s="12">
        <f t="shared" si="19"/>
        <v>1</v>
      </c>
      <c r="AE132" s="12">
        <f t="shared" si="20"/>
        <v>1</v>
      </c>
      <c r="AF132" s="12">
        <f t="shared" si="21"/>
        <v>0</v>
      </c>
    </row>
    <row r="133" spans="22:32" x14ac:dyDescent="0.25">
      <c r="V133">
        <v>124</v>
      </c>
      <c r="W133">
        <f t="shared" si="17"/>
        <v>0</v>
      </c>
      <c r="X133">
        <f t="shared" si="18"/>
        <v>0</v>
      </c>
      <c r="Z133">
        <v>124</v>
      </c>
      <c r="AA133">
        <f t="shared" si="22"/>
        <v>6</v>
      </c>
      <c r="AB133">
        <f t="shared" si="23"/>
        <v>6</v>
      </c>
      <c r="AC133">
        <v>124</v>
      </c>
      <c r="AD133" s="12">
        <f t="shared" si="19"/>
        <v>1</v>
      </c>
      <c r="AE133" s="12">
        <f t="shared" si="20"/>
        <v>1</v>
      </c>
      <c r="AF133" s="12">
        <f t="shared" si="21"/>
        <v>0</v>
      </c>
    </row>
    <row r="134" spans="22:32" x14ac:dyDescent="0.25">
      <c r="V134">
        <v>125</v>
      </c>
      <c r="W134">
        <f t="shared" si="17"/>
        <v>0</v>
      </c>
      <c r="X134">
        <f t="shared" si="18"/>
        <v>0</v>
      </c>
      <c r="Z134">
        <v>125</v>
      </c>
      <c r="AA134">
        <f t="shared" si="22"/>
        <v>6</v>
      </c>
      <c r="AB134">
        <f t="shared" si="23"/>
        <v>6</v>
      </c>
      <c r="AC134">
        <v>125</v>
      </c>
      <c r="AD134" s="12">
        <f t="shared" si="19"/>
        <v>1</v>
      </c>
      <c r="AE134" s="12">
        <f t="shared" si="20"/>
        <v>1</v>
      </c>
      <c r="AF134" s="12">
        <f t="shared" si="21"/>
        <v>0</v>
      </c>
    </row>
    <row r="135" spans="22:32" x14ac:dyDescent="0.25">
      <c r="V135">
        <v>126</v>
      </c>
      <c r="W135">
        <f t="shared" si="17"/>
        <v>0</v>
      </c>
      <c r="X135">
        <f t="shared" si="18"/>
        <v>0</v>
      </c>
      <c r="Z135">
        <v>126</v>
      </c>
      <c r="AA135">
        <f t="shared" si="22"/>
        <v>6</v>
      </c>
      <c r="AB135">
        <f t="shared" si="23"/>
        <v>6</v>
      </c>
      <c r="AC135">
        <v>126</v>
      </c>
      <c r="AD135" s="12">
        <f t="shared" si="19"/>
        <v>1</v>
      </c>
      <c r="AE135" s="12">
        <f t="shared" si="20"/>
        <v>1</v>
      </c>
      <c r="AF135" s="12">
        <f t="shared" si="21"/>
        <v>0</v>
      </c>
    </row>
    <row r="136" spans="22:32" x14ac:dyDescent="0.25">
      <c r="V136">
        <v>127</v>
      </c>
      <c r="W136">
        <f t="shared" si="17"/>
        <v>0</v>
      </c>
      <c r="X136">
        <f t="shared" si="18"/>
        <v>0</v>
      </c>
      <c r="Z136">
        <v>127</v>
      </c>
      <c r="AA136">
        <f t="shared" si="22"/>
        <v>6</v>
      </c>
      <c r="AB136">
        <f t="shared" si="23"/>
        <v>6</v>
      </c>
      <c r="AC136">
        <v>127</v>
      </c>
      <c r="AD136" s="12">
        <f t="shared" si="19"/>
        <v>1</v>
      </c>
      <c r="AE136" s="12">
        <f t="shared" si="20"/>
        <v>1</v>
      </c>
      <c r="AF136" s="12">
        <f t="shared" si="21"/>
        <v>0</v>
      </c>
    </row>
    <row r="137" spans="22:32" x14ac:dyDescent="0.25">
      <c r="V137">
        <v>128</v>
      </c>
      <c r="W137">
        <f t="shared" si="17"/>
        <v>0</v>
      </c>
      <c r="X137">
        <f t="shared" si="18"/>
        <v>0</v>
      </c>
      <c r="Z137">
        <v>128</v>
      </c>
      <c r="AA137">
        <f t="shared" si="22"/>
        <v>6</v>
      </c>
      <c r="AB137">
        <f t="shared" si="23"/>
        <v>6</v>
      </c>
      <c r="AC137">
        <v>128</v>
      </c>
      <c r="AD137" s="12">
        <f t="shared" si="19"/>
        <v>1</v>
      </c>
      <c r="AE137" s="12">
        <f t="shared" si="20"/>
        <v>1</v>
      </c>
      <c r="AF137" s="12">
        <f t="shared" si="21"/>
        <v>0</v>
      </c>
    </row>
    <row r="138" spans="22:32" x14ac:dyDescent="0.25">
      <c r="V138">
        <v>129</v>
      </c>
      <c r="W138">
        <f t="shared" si="17"/>
        <v>0</v>
      </c>
      <c r="X138">
        <f t="shared" si="18"/>
        <v>0</v>
      </c>
      <c r="Z138">
        <v>129</v>
      </c>
      <c r="AA138">
        <f t="shared" si="22"/>
        <v>6</v>
      </c>
      <c r="AB138">
        <f t="shared" si="23"/>
        <v>6</v>
      </c>
      <c r="AC138">
        <v>129</v>
      </c>
      <c r="AD138" s="12">
        <f t="shared" si="19"/>
        <v>1</v>
      </c>
      <c r="AE138" s="12">
        <f t="shared" si="20"/>
        <v>1</v>
      </c>
      <c r="AF138" s="12">
        <f t="shared" si="21"/>
        <v>0</v>
      </c>
    </row>
    <row r="139" spans="22:32" x14ac:dyDescent="0.25">
      <c r="V139">
        <v>130</v>
      </c>
      <c r="W139">
        <f t="shared" ref="W139:W202" si="24">COUNTIF(S$10:S$109,V139)</f>
        <v>0</v>
      </c>
      <c r="X139">
        <f t="shared" ref="X139:X202" si="25">COUNTIF(T$10:T$109,V139)</f>
        <v>0</v>
      </c>
      <c r="Z139">
        <v>130</v>
      </c>
      <c r="AA139">
        <f t="shared" si="22"/>
        <v>6</v>
      </c>
      <c r="AB139">
        <f t="shared" si="23"/>
        <v>6</v>
      </c>
      <c r="AC139">
        <v>130</v>
      </c>
      <c r="AD139" s="12">
        <f t="shared" ref="AD139:AD202" si="26">AA139/AA$209</f>
        <v>1</v>
      </c>
      <c r="AE139" s="12">
        <f t="shared" ref="AE139:AE202" si="27">AB139/AB$209</f>
        <v>1</v>
      </c>
      <c r="AF139" s="12">
        <f t="shared" ref="AF139:AF202" si="28">AD139-AE139</f>
        <v>0</v>
      </c>
    </row>
    <row r="140" spans="22:32" x14ac:dyDescent="0.25">
      <c r="V140">
        <v>131</v>
      </c>
      <c r="W140">
        <f t="shared" si="24"/>
        <v>0</v>
      </c>
      <c r="X140">
        <f t="shared" si="25"/>
        <v>0</v>
      </c>
      <c r="Z140">
        <v>131</v>
      </c>
      <c r="AA140">
        <f t="shared" ref="AA140:AA203" si="29">W140+AA139</f>
        <v>6</v>
      </c>
      <c r="AB140">
        <f t="shared" ref="AB140:AB203" si="30">X140+AB139</f>
        <v>6</v>
      </c>
      <c r="AC140">
        <v>131</v>
      </c>
      <c r="AD140" s="12">
        <f t="shared" si="26"/>
        <v>1</v>
      </c>
      <c r="AE140" s="12">
        <f t="shared" si="27"/>
        <v>1</v>
      </c>
      <c r="AF140" s="12">
        <f t="shared" si="28"/>
        <v>0</v>
      </c>
    </row>
    <row r="141" spans="22:32" x14ac:dyDescent="0.25">
      <c r="V141">
        <v>132</v>
      </c>
      <c r="W141">
        <f t="shared" si="24"/>
        <v>0</v>
      </c>
      <c r="X141">
        <f t="shared" si="25"/>
        <v>0</v>
      </c>
      <c r="Z141">
        <v>132</v>
      </c>
      <c r="AA141">
        <f t="shared" si="29"/>
        <v>6</v>
      </c>
      <c r="AB141">
        <f t="shared" si="30"/>
        <v>6</v>
      </c>
      <c r="AC141">
        <v>132</v>
      </c>
      <c r="AD141" s="12">
        <f t="shared" si="26"/>
        <v>1</v>
      </c>
      <c r="AE141" s="12">
        <f t="shared" si="27"/>
        <v>1</v>
      </c>
      <c r="AF141" s="12">
        <f t="shared" si="28"/>
        <v>0</v>
      </c>
    </row>
    <row r="142" spans="22:32" x14ac:dyDescent="0.25">
      <c r="V142">
        <v>133</v>
      </c>
      <c r="W142">
        <f t="shared" si="24"/>
        <v>0</v>
      </c>
      <c r="X142">
        <f t="shared" si="25"/>
        <v>0</v>
      </c>
      <c r="Z142">
        <v>133</v>
      </c>
      <c r="AA142">
        <f t="shared" si="29"/>
        <v>6</v>
      </c>
      <c r="AB142">
        <f t="shared" si="30"/>
        <v>6</v>
      </c>
      <c r="AC142">
        <v>133</v>
      </c>
      <c r="AD142" s="12">
        <f t="shared" si="26"/>
        <v>1</v>
      </c>
      <c r="AE142" s="12">
        <f t="shared" si="27"/>
        <v>1</v>
      </c>
      <c r="AF142" s="12">
        <f t="shared" si="28"/>
        <v>0</v>
      </c>
    </row>
    <row r="143" spans="22:32" x14ac:dyDescent="0.25">
      <c r="V143">
        <v>134</v>
      </c>
      <c r="W143">
        <f t="shared" si="24"/>
        <v>0</v>
      </c>
      <c r="X143">
        <f t="shared" si="25"/>
        <v>0</v>
      </c>
      <c r="Z143">
        <v>134</v>
      </c>
      <c r="AA143">
        <f t="shared" si="29"/>
        <v>6</v>
      </c>
      <c r="AB143">
        <f t="shared" si="30"/>
        <v>6</v>
      </c>
      <c r="AC143">
        <v>134</v>
      </c>
      <c r="AD143" s="12">
        <f t="shared" si="26"/>
        <v>1</v>
      </c>
      <c r="AE143" s="12">
        <f t="shared" si="27"/>
        <v>1</v>
      </c>
      <c r="AF143" s="12">
        <f t="shared" si="28"/>
        <v>0</v>
      </c>
    </row>
    <row r="144" spans="22:32" x14ac:dyDescent="0.25">
      <c r="V144">
        <v>135</v>
      </c>
      <c r="W144">
        <f t="shared" si="24"/>
        <v>0</v>
      </c>
      <c r="X144">
        <f t="shared" si="25"/>
        <v>0</v>
      </c>
      <c r="Z144">
        <v>135</v>
      </c>
      <c r="AA144">
        <f t="shared" si="29"/>
        <v>6</v>
      </c>
      <c r="AB144">
        <f t="shared" si="30"/>
        <v>6</v>
      </c>
      <c r="AC144">
        <v>135</v>
      </c>
      <c r="AD144" s="12">
        <f t="shared" si="26"/>
        <v>1</v>
      </c>
      <c r="AE144" s="12">
        <f t="shared" si="27"/>
        <v>1</v>
      </c>
      <c r="AF144" s="12">
        <f t="shared" si="28"/>
        <v>0</v>
      </c>
    </row>
    <row r="145" spans="22:32" x14ac:dyDescent="0.25">
      <c r="V145">
        <v>136</v>
      </c>
      <c r="W145">
        <f t="shared" si="24"/>
        <v>0</v>
      </c>
      <c r="X145">
        <f t="shared" si="25"/>
        <v>0</v>
      </c>
      <c r="Z145">
        <v>136</v>
      </c>
      <c r="AA145">
        <f t="shared" si="29"/>
        <v>6</v>
      </c>
      <c r="AB145">
        <f t="shared" si="30"/>
        <v>6</v>
      </c>
      <c r="AC145">
        <v>136</v>
      </c>
      <c r="AD145" s="12">
        <f t="shared" si="26"/>
        <v>1</v>
      </c>
      <c r="AE145" s="12">
        <f t="shared" si="27"/>
        <v>1</v>
      </c>
      <c r="AF145" s="12">
        <f t="shared" si="28"/>
        <v>0</v>
      </c>
    </row>
    <row r="146" spans="22:32" x14ac:dyDescent="0.25">
      <c r="V146">
        <v>137</v>
      </c>
      <c r="W146">
        <f t="shared" si="24"/>
        <v>0</v>
      </c>
      <c r="X146">
        <f t="shared" si="25"/>
        <v>0</v>
      </c>
      <c r="Z146">
        <v>137</v>
      </c>
      <c r="AA146">
        <f t="shared" si="29"/>
        <v>6</v>
      </c>
      <c r="AB146">
        <f t="shared" si="30"/>
        <v>6</v>
      </c>
      <c r="AC146">
        <v>137</v>
      </c>
      <c r="AD146" s="12">
        <f t="shared" si="26"/>
        <v>1</v>
      </c>
      <c r="AE146" s="12">
        <f t="shared" si="27"/>
        <v>1</v>
      </c>
      <c r="AF146" s="12">
        <f t="shared" si="28"/>
        <v>0</v>
      </c>
    </row>
    <row r="147" spans="22:32" x14ac:dyDescent="0.25">
      <c r="V147">
        <v>138</v>
      </c>
      <c r="W147">
        <f t="shared" si="24"/>
        <v>0</v>
      </c>
      <c r="X147">
        <f t="shared" si="25"/>
        <v>0</v>
      </c>
      <c r="Z147">
        <v>138</v>
      </c>
      <c r="AA147">
        <f t="shared" si="29"/>
        <v>6</v>
      </c>
      <c r="AB147">
        <f t="shared" si="30"/>
        <v>6</v>
      </c>
      <c r="AC147">
        <v>138</v>
      </c>
      <c r="AD147" s="12">
        <f t="shared" si="26"/>
        <v>1</v>
      </c>
      <c r="AE147" s="12">
        <f t="shared" si="27"/>
        <v>1</v>
      </c>
      <c r="AF147" s="12">
        <f t="shared" si="28"/>
        <v>0</v>
      </c>
    </row>
    <row r="148" spans="22:32" x14ac:dyDescent="0.25">
      <c r="V148">
        <v>139</v>
      </c>
      <c r="W148">
        <f t="shared" si="24"/>
        <v>0</v>
      </c>
      <c r="X148">
        <f t="shared" si="25"/>
        <v>0</v>
      </c>
      <c r="Z148">
        <v>139</v>
      </c>
      <c r="AA148">
        <f t="shared" si="29"/>
        <v>6</v>
      </c>
      <c r="AB148">
        <f t="shared" si="30"/>
        <v>6</v>
      </c>
      <c r="AC148">
        <v>139</v>
      </c>
      <c r="AD148" s="12">
        <f t="shared" si="26"/>
        <v>1</v>
      </c>
      <c r="AE148" s="12">
        <f t="shared" si="27"/>
        <v>1</v>
      </c>
      <c r="AF148" s="12">
        <f t="shared" si="28"/>
        <v>0</v>
      </c>
    </row>
    <row r="149" spans="22:32" x14ac:dyDescent="0.25">
      <c r="V149">
        <v>140</v>
      </c>
      <c r="W149">
        <f t="shared" si="24"/>
        <v>0</v>
      </c>
      <c r="X149">
        <f t="shared" si="25"/>
        <v>0</v>
      </c>
      <c r="Z149">
        <v>140</v>
      </c>
      <c r="AA149">
        <f t="shared" si="29"/>
        <v>6</v>
      </c>
      <c r="AB149">
        <f t="shared" si="30"/>
        <v>6</v>
      </c>
      <c r="AC149">
        <v>140</v>
      </c>
      <c r="AD149" s="12">
        <f t="shared" si="26"/>
        <v>1</v>
      </c>
      <c r="AE149" s="12">
        <f t="shared" si="27"/>
        <v>1</v>
      </c>
      <c r="AF149" s="12">
        <f t="shared" si="28"/>
        <v>0</v>
      </c>
    </row>
    <row r="150" spans="22:32" x14ac:dyDescent="0.25">
      <c r="V150">
        <v>141</v>
      </c>
      <c r="W150">
        <f t="shared" si="24"/>
        <v>0</v>
      </c>
      <c r="X150">
        <f t="shared" si="25"/>
        <v>0</v>
      </c>
      <c r="Z150">
        <v>141</v>
      </c>
      <c r="AA150">
        <f t="shared" si="29"/>
        <v>6</v>
      </c>
      <c r="AB150">
        <f t="shared" si="30"/>
        <v>6</v>
      </c>
      <c r="AC150">
        <v>141</v>
      </c>
      <c r="AD150" s="12">
        <f t="shared" si="26"/>
        <v>1</v>
      </c>
      <c r="AE150" s="12">
        <f t="shared" si="27"/>
        <v>1</v>
      </c>
      <c r="AF150" s="12">
        <f t="shared" si="28"/>
        <v>0</v>
      </c>
    </row>
    <row r="151" spans="22:32" x14ac:dyDescent="0.25">
      <c r="V151">
        <v>142</v>
      </c>
      <c r="W151">
        <f t="shared" si="24"/>
        <v>0</v>
      </c>
      <c r="X151">
        <f t="shared" si="25"/>
        <v>0</v>
      </c>
      <c r="Z151">
        <v>142</v>
      </c>
      <c r="AA151">
        <f t="shared" si="29"/>
        <v>6</v>
      </c>
      <c r="AB151">
        <f t="shared" si="30"/>
        <v>6</v>
      </c>
      <c r="AC151">
        <v>142</v>
      </c>
      <c r="AD151" s="12">
        <f t="shared" si="26"/>
        <v>1</v>
      </c>
      <c r="AE151" s="12">
        <f t="shared" si="27"/>
        <v>1</v>
      </c>
      <c r="AF151" s="12">
        <f t="shared" si="28"/>
        <v>0</v>
      </c>
    </row>
    <row r="152" spans="22:32" x14ac:dyDescent="0.25">
      <c r="V152">
        <v>143</v>
      </c>
      <c r="W152">
        <f t="shared" si="24"/>
        <v>0</v>
      </c>
      <c r="X152">
        <f t="shared" si="25"/>
        <v>0</v>
      </c>
      <c r="Z152">
        <v>143</v>
      </c>
      <c r="AA152">
        <f t="shared" si="29"/>
        <v>6</v>
      </c>
      <c r="AB152">
        <f t="shared" si="30"/>
        <v>6</v>
      </c>
      <c r="AC152">
        <v>143</v>
      </c>
      <c r="AD152" s="12">
        <f t="shared" si="26"/>
        <v>1</v>
      </c>
      <c r="AE152" s="12">
        <f t="shared" si="27"/>
        <v>1</v>
      </c>
      <c r="AF152" s="12">
        <f t="shared" si="28"/>
        <v>0</v>
      </c>
    </row>
    <row r="153" spans="22:32" x14ac:dyDescent="0.25">
      <c r="V153">
        <v>144</v>
      </c>
      <c r="W153">
        <f t="shared" si="24"/>
        <v>0</v>
      </c>
      <c r="X153">
        <f t="shared" si="25"/>
        <v>0</v>
      </c>
      <c r="Z153">
        <v>144</v>
      </c>
      <c r="AA153">
        <f t="shared" si="29"/>
        <v>6</v>
      </c>
      <c r="AB153">
        <f t="shared" si="30"/>
        <v>6</v>
      </c>
      <c r="AC153">
        <v>144</v>
      </c>
      <c r="AD153" s="12">
        <f t="shared" si="26"/>
        <v>1</v>
      </c>
      <c r="AE153" s="12">
        <f t="shared" si="27"/>
        <v>1</v>
      </c>
      <c r="AF153" s="12">
        <f t="shared" si="28"/>
        <v>0</v>
      </c>
    </row>
    <row r="154" spans="22:32" x14ac:dyDescent="0.25">
      <c r="V154">
        <v>145</v>
      </c>
      <c r="W154">
        <f t="shared" si="24"/>
        <v>0</v>
      </c>
      <c r="X154">
        <f t="shared" si="25"/>
        <v>0</v>
      </c>
      <c r="Z154">
        <v>145</v>
      </c>
      <c r="AA154">
        <f t="shared" si="29"/>
        <v>6</v>
      </c>
      <c r="AB154">
        <f t="shared" si="30"/>
        <v>6</v>
      </c>
      <c r="AC154">
        <v>145</v>
      </c>
      <c r="AD154" s="12">
        <f t="shared" si="26"/>
        <v>1</v>
      </c>
      <c r="AE154" s="12">
        <f t="shared" si="27"/>
        <v>1</v>
      </c>
      <c r="AF154" s="12">
        <f t="shared" si="28"/>
        <v>0</v>
      </c>
    </row>
    <row r="155" spans="22:32" x14ac:dyDescent="0.25">
      <c r="V155">
        <v>146</v>
      </c>
      <c r="W155">
        <f t="shared" si="24"/>
        <v>0</v>
      </c>
      <c r="X155">
        <f t="shared" si="25"/>
        <v>0</v>
      </c>
      <c r="Z155">
        <v>146</v>
      </c>
      <c r="AA155">
        <f t="shared" si="29"/>
        <v>6</v>
      </c>
      <c r="AB155">
        <f t="shared" si="30"/>
        <v>6</v>
      </c>
      <c r="AC155">
        <v>146</v>
      </c>
      <c r="AD155" s="12">
        <f t="shared" si="26"/>
        <v>1</v>
      </c>
      <c r="AE155" s="12">
        <f t="shared" si="27"/>
        <v>1</v>
      </c>
      <c r="AF155" s="12">
        <f t="shared" si="28"/>
        <v>0</v>
      </c>
    </row>
    <row r="156" spans="22:32" x14ac:dyDescent="0.25">
      <c r="V156">
        <v>147</v>
      </c>
      <c r="W156">
        <f t="shared" si="24"/>
        <v>0</v>
      </c>
      <c r="X156">
        <f t="shared" si="25"/>
        <v>0</v>
      </c>
      <c r="Z156">
        <v>147</v>
      </c>
      <c r="AA156">
        <f t="shared" si="29"/>
        <v>6</v>
      </c>
      <c r="AB156">
        <f t="shared" si="30"/>
        <v>6</v>
      </c>
      <c r="AC156">
        <v>147</v>
      </c>
      <c r="AD156" s="12">
        <f t="shared" si="26"/>
        <v>1</v>
      </c>
      <c r="AE156" s="12">
        <f t="shared" si="27"/>
        <v>1</v>
      </c>
      <c r="AF156" s="12">
        <f t="shared" si="28"/>
        <v>0</v>
      </c>
    </row>
    <row r="157" spans="22:32" x14ac:dyDescent="0.25">
      <c r="V157">
        <v>148</v>
      </c>
      <c r="W157">
        <f t="shared" si="24"/>
        <v>0</v>
      </c>
      <c r="X157">
        <f t="shared" si="25"/>
        <v>0</v>
      </c>
      <c r="Z157">
        <v>148</v>
      </c>
      <c r="AA157">
        <f t="shared" si="29"/>
        <v>6</v>
      </c>
      <c r="AB157">
        <f t="shared" si="30"/>
        <v>6</v>
      </c>
      <c r="AC157">
        <v>148</v>
      </c>
      <c r="AD157" s="12">
        <f t="shared" si="26"/>
        <v>1</v>
      </c>
      <c r="AE157" s="12">
        <f t="shared" si="27"/>
        <v>1</v>
      </c>
      <c r="AF157" s="12">
        <f t="shared" si="28"/>
        <v>0</v>
      </c>
    </row>
    <row r="158" spans="22:32" x14ac:dyDescent="0.25">
      <c r="V158">
        <v>149</v>
      </c>
      <c r="W158">
        <f t="shared" si="24"/>
        <v>0</v>
      </c>
      <c r="X158">
        <f t="shared" si="25"/>
        <v>0</v>
      </c>
      <c r="Z158">
        <v>149</v>
      </c>
      <c r="AA158">
        <f t="shared" si="29"/>
        <v>6</v>
      </c>
      <c r="AB158">
        <f t="shared" si="30"/>
        <v>6</v>
      </c>
      <c r="AC158">
        <v>149</v>
      </c>
      <c r="AD158" s="12">
        <f t="shared" si="26"/>
        <v>1</v>
      </c>
      <c r="AE158" s="12">
        <f t="shared" si="27"/>
        <v>1</v>
      </c>
      <c r="AF158" s="12">
        <f t="shared" si="28"/>
        <v>0</v>
      </c>
    </row>
    <row r="159" spans="22:32" x14ac:dyDescent="0.25">
      <c r="V159">
        <v>150</v>
      </c>
      <c r="W159">
        <f t="shared" si="24"/>
        <v>0</v>
      </c>
      <c r="X159">
        <f t="shared" si="25"/>
        <v>0</v>
      </c>
      <c r="Z159">
        <v>150</v>
      </c>
      <c r="AA159">
        <f t="shared" si="29"/>
        <v>6</v>
      </c>
      <c r="AB159">
        <f t="shared" si="30"/>
        <v>6</v>
      </c>
      <c r="AC159">
        <v>150</v>
      </c>
      <c r="AD159" s="12">
        <f t="shared" si="26"/>
        <v>1</v>
      </c>
      <c r="AE159" s="12">
        <f t="shared" si="27"/>
        <v>1</v>
      </c>
      <c r="AF159" s="12">
        <f t="shared" si="28"/>
        <v>0</v>
      </c>
    </row>
    <row r="160" spans="22:32" x14ac:dyDescent="0.25">
      <c r="V160">
        <v>151</v>
      </c>
      <c r="W160">
        <f t="shared" si="24"/>
        <v>0</v>
      </c>
      <c r="X160">
        <f t="shared" si="25"/>
        <v>0</v>
      </c>
      <c r="Z160">
        <v>151</v>
      </c>
      <c r="AA160">
        <f t="shared" si="29"/>
        <v>6</v>
      </c>
      <c r="AB160">
        <f t="shared" si="30"/>
        <v>6</v>
      </c>
      <c r="AC160">
        <v>151</v>
      </c>
      <c r="AD160" s="12">
        <f t="shared" si="26"/>
        <v>1</v>
      </c>
      <c r="AE160" s="12">
        <f t="shared" si="27"/>
        <v>1</v>
      </c>
      <c r="AF160" s="12">
        <f t="shared" si="28"/>
        <v>0</v>
      </c>
    </row>
    <row r="161" spans="22:32" x14ac:dyDescent="0.25">
      <c r="V161">
        <v>152</v>
      </c>
      <c r="W161">
        <f t="shared" si="24"/>
        <v>0</v>
      </c>
      <c r="X161">
        <f t="shared" si="25"/>
        <v>0</v>
      </c>
      <c r="Z161">
        <v>152</v>
      </c>
      <c r="AA161">
        <f t="shared" si="29"/>
        <v>6</v>
      </c>
      <c r="AB161">
        <f t="shared" si="30"/>
        <v>6</v>
      </c>
      <c r="AC161">
        <v>152</v>
      </c>
      <c r="AD161" s="12">
        <f t="shared" si="26"/>
        <v>1</v>
      </c>
      <c r="AE161" s="12">
        <f t="shared" si="27"/>
        <v>1</v>
      </c>
      <c r="AF161" s="12">
        <f t="shared" si="28"/>
        <v>0</v>
      </c>
    </row>
    <row r="162" spans="22:32" x14ac:dyDescent="0.25">
      <c r="V162">
        <v>153</v>
      </c>
      <c r="W162">
        <f t="shared" si="24"/>
        <v>0</v>
      </c>
      <c r="X162">
        <f t="shared" si="25"/>
        <v>0</v>
      </c>
      <c r="Z162">
        <v>153</v>
      </c>
      <c r="AA162">
        <f t="shared" si="29"/>
        <v>6</v>
      </c>
      <c r="AB162">
        <f t="shared" si="30"/>
        <v>6</v>
      </c>
      <c r="AC162">
        <v>153</v>
      </c>
      <c r="AD162" s="12">
        <f t="shared" si="26"/>
        <v>1</v>
      </c>
      <c r="AE162" s="12">
        <f t="shared" si="27"/>
        <v>1</v>
      </c>
      <c r="AF162" s="12">
        <f t="shared" si="28"/>
        <v>0</v>
      </c>
    </row>
    <row r="163" spans="22:32" x14ac:dyDescent="0.25">
      <c r="V163">
        <v>154</v>
      </c>
      <c r="W163">
        <f t="shared" si="24"/>
        <v>0</v>
      </c>
      <c r="X163">
        <f t="shared" si="25"/>
        <v>0</v>
      </c>
      <c r="Z163">
        <v>154</v>
      </c>
      <c r="AA163">
        <f t="shared" si="29"/>
        <v>6</v>
      </c>
      <c r="AB163">
        <f t="shared" si="30"/>
        <v>6</v>
      </c>
      <c r="AC163">
        <v>154</v>
      </c>
      <c r="AD163" s="12">
        <f t="shared" si="26"/>
        <v>1</v>
      </c>
      <c r="AE163" s="12">
        <f t="shared" si="27"/>
        <v>1</v>
      </c>
      <c r="AF163" s="12">
        <f t="shared" si="28"/>
        <v>0</v>
      </c>
    </row>
    <row r="164" spans="22:32" x14ac:dyDescent="0.25">
      <c r="V164">
        <v>155</v>
      </c>
      <c r="W164">
        <f t="shared" si="24"/>
        <v>0</v>
      </c>
      <c r="X164">
        <f t="shared" si="25"/>
        <v>0</v>
      </c>
      <c r="Z164">
        <v>155</v>
      </c>
      <c r="AA164">
        <f t="shared" si="29"/>
        <v>6</v>
      </c>
      <c r="AB164">
        <f t="shared" si="30"/>
        <v>6</v>
      </c>
      <c r="AC164">
        <v>155</v>
      </c>
      <c r="AD164" s="12">
        <f t="shared" si="26"/>
        <v>1</v>
      </c>
      <c r="AE164" s="12">
        <f t="shared" si="27"/>
        <v>1</v>
      </c>
      <c r="AF164" s="12">
        <f t="shared" si="28"/>
        <v>0</v>
      </c>
    </row>
    <row r="165" spans="22:32" x14ac:dyDescent="0.25">
      <c r="V165">
        <v>156</v>
      </c>
      <c r="W165">
        <f t="shared" si="24"/>
        <v>0</v>
      </c>
      <c r="X165">
        <f t="shared" si="25"/>
        <v>0</v>
      </c>
      <c r="Z165">
        <v>156</v>
      </c>
      <c r="AA165">
        <f t="shared" si="29"/>
        <v>6</v>
      </c>
      <c r="AB165">
        <f t="shared" si="30"/>
        <v>6</v>
      </c>
      <c r="AC165">
        <v>156</v>
      </c>
      <c r="AD165" s="12">
        <f t="shared" si="26"/>
        <v>1</v>
      </c>
      <c r="AE165" s="12">
        <f t="shared" si="27"/>
        <v>1</v>
      </c>
      <c r="AF165" s="12">
        <f t="shared" si="28"/>
        <v>0</v>
      </c>
    </row>
    <row r="166" spans="22:32" x14ac:dyDescent="0.25">
      <c r="V166">
        <v>157</v>
      </c>
      <c r="W166">
        <f t="shared" si="24"/>
        <v>0</v>
      </c>
      <c r="X166">
        <f t="shared" si="25"/>
        <v>0</v>
      </c>
      <c r="Z166">
        <v>157</v>
      </c>
      <c r="AA166">
        <f t="shared" si="29"/>
        <v>6</v>
      </c>
      <c r="AB166">
        <f t="shared" si="30"/>
        <v>6</v>
      </c>
      <c r="AC166">
        <v>157</v>
      </c>
      <c r="AD166" s="12">
        <f t="shared" si="26"/>
        <v>1</v>
      </c>
      <c r="AE166" s="12">
        <f t="shared" si="27"/>
        <v>1</v>
      </c>
      <c r="AF166" s="12">
        <f t="shared" si="28"/>
        <v>0</v>
      </c>
    </row>
    <row r="167" spans="22:32" x14ac:dyDescent="0.25">
      <c r="V167">
        <v>158</v>
      </c>
      <c r="W167">
        <f t="shared" si="24"/>
        <v>0</v>
      </c>
      <c r="X167">
        <f t="shared" si="25"/>
        <v>0</v>
      </c>
      <c r="Z167">
        <v>158</v>
      </c>
      <c r="AA167">
        <f t="shared" si="29"/>
        <v>6</v>
      </c>
      <c r="AB167">
        <f t="shared" si="30"/>
        <v>6</v>
      </c>
      <c r="AC167">
        <v>158</v>
      </c>
      <c r="AD167" s="12">
        <f t="shared" si="26"/>
        <v>1</v>
      </c>
      <c r="AE167" s="12">
        <f t="shared" si="27"/>
        <v>1</v>
      </c>
      <c r="AF167" s="12">
        <f t="shared" si="28"/>
        <v>0</v>
      </c>
    </row>
    <row r="168" spans="22:32" x14ac:dyDescent="0.25">
      <c r="V168">
        <v>159</v>
      </c>
      <c r="W168">
        <f t="shared" si="24"/>
        <v>0</v>
      </c>
      <c r="X168">
        <f t="shared" si="25"/>
        <v>0</v>
      </c>
      <c r="Z168">
        <v>159</v>
      </c>
      <c r="AA168">
        <f t="shared" si="29"/>
        <v>6</v>
      </c>
      <c r="AB168">
        <f t="shared" si="30"/>
        <v>6</v>
      </c>
      <c r="AC168">
        <v>159</v>
      </c>
      <c r="AD168" s="12">
        <f t="shared" si="26"/>
        <v>1</v>
      </c>
      <c r="AE168" s="12">
        <f t="shared" si="27"/>
        <v>1</v>
      </c>
      <c r="AF168" s="12">
        <f t="shared" si="28"/>
        <v>0</v>
      </c>
    </row>
    <row r="169" spans="22:32" x14ac:dyDescent="0.25">
      <c r="V169">
        <v>160</v>
      </c>
      <c r="W169">
        <f t="shared" si="24"/>
        <v>0</v>
      </c>
      <c r="X169">
        <f t="shared" si="25"/>
        <v>0</v>
      </c>
      <c r="Z169">
        <v>160</v>
      </c>
      <c r="AA169">
        <f t="shared" si="29"/>
        <v>6</v>
      </c>
      <c r="AB169">
        <f t="shared" si="30"/>
        <v>6</v>
      </c>
      <c r="AC169">
        <v>160</v>
      </c>
      <c r="AD169" s="12">
        <f t="shared" si="26"/>
        <v>1</v>
      </c>
      <c r="AE169" s="12">
        <f t="shared" si="27"/>
        <v>1</v>
      </c>
      <c r="AF169" s="12">
        <f t="shared" si="28"/>
        <v>0</v>
      </c>
    </row>
    <row r="170" spans="22:32" x14ac:dyDescent="0.25">
      <c r="V170">
        <v>161</v>
      </c>
      <c r="W170">
        <f t="shared" si="24"/>
        <v>0</v>
      </c>
      <c r="X170">
        <f t="shared" si="25"/>
        <v>0</v>
      </c>
      <c r="Z170">
        <v>161</v>
      </c>
      <c r="AA170">
        <f t="shared" si="29"/>
        <v>6</v>
      </c>
      <c r="AB170">
        <f t="shared" si="30"/>
        <v>6</v>
      </c>
      <c r="AC170">
        <v>161</v>
      </c>
      <c r="AD170" s="12">
        <f t="shared" si="26"/>
        <v>1</v>
      </c>
      <c r="AE170" s="12">
        <f t="shared" si="27"/>
        <v>1</v>
      </c>
      <c r="AF170" s="12">
        <f t="shared" si="28"/>
        <v>0</v>
      </c>
    </row>
    <row r="171" spans="22:32" x14ac:dyDescent="0.25">
      <c r="V171">
        <v>162</v>
      </c>
      <c r="W171">
        <f t="shared" si="24"/>
        <v>0</v>
      </c>
      <c r="X171">
        <f t="shared" si="25"/>
        <v>0</v>
      </c>
      <c r="Z171">
        <v>162</v>
      </c>
      <c r="AA171">
        <f t="shared" si="29"/>
        <v>6</v>
      </c>
      <c r="AB171">
        <f t="shared" si="30"/>
        <v>6</v>
      </c>
      <c r="AC171">
        <v>162</v>
      </c>
      <c r="AD171" s="12">
        <f t="shared" si="26"/>
        <v>1</v>
      </c>
      <c r="AE171" s="12">
        <f t="shared" si="27"/>
        <v>1</v>
      </c>
      <c r="AF171" s="12">
        <f t="shared" si="28"/>
        <v>0</v>
      </c>
    </row>
    <row r="172" spans="22:32" x14ac:dyDescent="0.25">
      <c r="V172">
        <v>163</v>
      </c>
      <c r="W172">
        <f t="shared" si="24"/>
        <v>0</v>
      </c>
      <c r="X172">
        <f t="shared" si="25"/>
        <v>0</v>
      </c>
      <c r="Z172">
        <v>163</v>
      </c>
      <c r="AA172">
        <f t="shared" si="29"/>
        <v>6</v>
      </c>
      <c r="AB172">
        <f t="shared" si="30"/>
        <v>6</v>
      </c>
      <c r="AC172">
        <v>163</v>
      </c>
      <c r="AD172" s="12">
        <f t="shared" si="26"/>
        <v>1</v>
      </c>
      <c r="AE172" s="12">
        <f t="shared" si="27"/>
        <v>1</v>
      </c>
      <c r="AF172" s="12">
        <f t="shared" si="28"/>
        <v>0</v>
      </c>
    </row>
    <row r="173" spans="22:32" x14ac:dyDescent="0.25">
      <c r="V173">
        <v>164</v>
      </c>
      <c r="W173">
        <f t="shared" si="24"/>
        <v>0</v>
      </c>
      <c r="X173">
        <f t="shared" si="25"/>
        <v>0</v>
      </c>
      <c r="Z173">
        <v>164</v>
      </c>
      <c r="AA173">
        <f t="shared" si="29"/>
        <v>6</v>
      </c>
      <c r="AB173">
        <f t="shared" si="30"/>
        <v>6</v>
      </c>
      <c r="AC173">
        <v>164</v>
      </c>
      <c r="AD173" s="12">
        <f t="shared" si="26"/>
        <v>1</v>
      </c>
      <c r="AE173" s="12">
        <f t="shared" si="27"/>
        <v>1</v>
      </c>
      <c r="AF173" s="12">
        <f t="shared" si="28"/>
        <v>0</v>
      </c>
    </row>
    <row r="174" spans="22:32" x14ac:dyDescent="0.25">
      <c r="V174">
        <v>165</v>
      </c>
      <c r="W174">
        <f t="shared" si="24"/>
        <v>0</v>
      </c>
      <c r="X174">
        <f t="shared" si="25"/>
        <v>0</v>
      </c>
      <c r="Z174">
        <v>165</v>
      </c>
      <c r="AA174">
        <f t="shared" si="29"/>
        <v>6</v>
      </c>
      <c r="AB174">
        <f t="shared" si="30"/>
        <v>6</v>
      </c>
      <c r="AC174">
        <v>165</v>
      </c>
      <c r="AD174" s="12">
        <f t="shared" si="26"/>
        <v>1</v>
      </c>
      <c r="AE174" s="12">
        <f t="shared" si="27"/>
        <v>1</v>
      </c>
      <c r="AF174" s="12">
        <f t="shared" si="28"/>
        <v>0</v>
      </c>
    </row>
    <row r="175" spans="22:32" x14ac:dyDescent="0.25">
      <c r="V175">
        <v>166</v>
      </c>
      <c r="W175">
        <f t="shared" si="24"/>
        <v>0</v>
      </c>
      <c r="X175">
        <f t="shared" si="25"/>
        <v>0</v>
      </c>
      <c r="Z175">
        <v>166</v>
      </c>
      <c r="AA175">
        <f t="shared" si="29"/>
        <v>6</v>
      </c>
      <c r="AB175">
        <f t="shared" si="30"/>
        <v>6</v>
      </c>
      <c r="AC175">
        <v>166</v>
      </c>
      <c r="AD175" s="12">
        <f t="shared" si="26"/>
        <v>1</v>
      </c>
      <c r="AE175" s="12">
        <f t="shared" si="27"/>
        <v>1</v>
      </c>
      <c r="AF175" s="12">
        <f t="shared" si="28"/>
        <v>0</v>
      </c>
    </row>
    <row r="176" spans="22:32" x14ac:dyDescent="0.25">
      <c r="V176">
        <v>167</v>
      </c>
      <c r="W176">
        <f t="shared" si="24"/>
        <v>0</v>
      </c>
      <c r="X176">
        <f t="shared" si="25"/>
        <v>0</v>
      </c>
      <c r="Z176">
        <v>167</v>
      </c>
      <c r="AA176">
        <f t="shared" si="29"/>
        <v>6</v>
      </c>
      <c r="AB176">
        <f t="shared" si="30"/>
        <v>6</v>
      </c>
      <c r="AC176">
        <v>167</v>
      </c>
      <c r="AD176" s="12">
        <f t="shared" si="26"/>
        <v>1</v>
      </c>
      <c r="AE176" s="12">
        <f t="shared" si="27"/>
        <v>1</v>
      </c>
      <c r="AF176" s="12">
        <f t="shared" si="28"/>
        <v>0</v>
      </c>
    </row>
    <row r="177" spans="22:32" x14ac:dyDescent="0.25">
      <c r="V177">
        <v>168</v>
      </c>
      <c r="W177">
        <f t="shared" si="24"/>
        <v>0</v>
      </c>
      <c r="X177">
        <f t="shared" si="25"/>
        <v>0</v>
      </c>
      <c r="Z177">
        <v>168</v>
      </c>
      <c r="AA177">
        <f t="shared" si="29"/>
        <v>6</v>
      </c>
      <c r="AB177">
        <f t="shared" si="30"/>
        <v>6</v>
      </c>
      <c r="AC177">
        <v>168</v>
      </c>
      <c r="AD177" s="12">
        <f t="shared" si="26"/>
        <v>1</v>
      </c>
      <c r="AE177" s="12">
        <f t="shared" si="27"/>
        <v>1</v>
      </c>
      <c r="AF177" s="12">
        <f t="shared" si="28"/>
        <v>0</v>
      </c>
    </row>
    <row r="178" spans="22:32" x14ac:dyDescent="0.25">
      <c r="V178">
        <v>169</v>
      </c>
      <c r="W178">
        <f t="shared" si="24"/>
        <v>0</v>
      </c>
      <c r="X178">
        <f t="shared" si="25"/>
        <v>0</v>
      </c>
      <c r="Z178">
        <v>169</v>
      </c>
      <c r="AA178">
        <f t="shared" si="29"/>
        <v>6</v>
      </c>
      <c r="AB178">
        <f t="shared" si="30"/>
        <v>6</v>
      </c>
      <c r="AC178">
        <v>169</v>
      </c>
      <c r="AD178" s="12">
        <f t="shared" si="26"/>
        <v>1</v>
      </c>
      <c r="AE178" s="12">
        <f t="shared" si="27"/>
        <v>1</v>
      </c>
      <c r="AF178" s="12">
        <f t="shared" si="28"/>
        <v>0</v>
      </c>
    </row>
    <row r="179" spans="22:32" x14ac:dyDescent="0.25">
      <c r="V179">
        <v>170</v>
      </c>
      <c r="W179">
        <f t="shared" si="24"/>
        <v>0</v>
      </c>
      <c r="X179">
        <f t="shared" si="25"/>
        <v>0</v>
      </c>
      <c r="Z179">
        <v>170</v>
      </c>
      <c r="AA179">
        <f t="shared" si="29"/>
        <v>6</v>
      </c>
      <c r="AB179">
        <f t="shared" si="30"/>
        <v>6</v>
      </c>
      <c r="AC179">
        <v>170</v>
      </c>
      <c r="AD179" s="12">
        <f t="shared" si="26"/>
        <v>1</v>
      </c>
      <c r="AE179" s="12">
        <f t="shared" si="27"/>
        <v>1</v>
      </c>
      <c r="AF179" s="12">
        <f t="shared" si="28"/>
        <v>0</v>
      </c>
    </row>
    <row r="180" spans="22:32" x14ac:dyDescent="0.25">
      <c r="V180">
        <v>171</v>
      </c>
      <c r="W180">
        <f t="shared" si="24"/>
        <v>0</v>
      </c>
      <c r="X180">
        <f t="shared" si="25"/>
        <v>0</v>
      </c>
      <c r="Z180">
        <v>171</v>
      </c>
      <c r="AA180">
        <f t="shared" si="29"/>
        <v>6</v>
      </c>
      <c r="AB180">
        <f t="shared" si="30"/>
        <v>6</v>
      </c>
      <c r="AC180">
        <v>171</v>
      </c>
      <c r="AD180" s="12">
        <f t="shared" si="26"/>
        <v>1</v>
      </c>
      <c r="AE180" s="12">
        <f t="shared" si="27"/>
        <v>1</v>
      </c>
      <c r="AF180" s="12">
        <f t="shared" si="28"/>
        <v>0</v>
      </c>
    </row>
    <row r="181" spans="22:32" x14ac:dyDescent="0.25">
      <c r="V181">
        <v>172</v>
      </c>
      <c r="W181">
        <f t="shared" si="24"/>
        <v>0</v>
      </c>
      <c r="X181">
        <f t="shared" si="25"/>
        <v>0</v>
      </c>
      <c r="Z181">
        <v>172</v>
      </c>
      <c r="AA181">
        <f t="shared" si="29"/>
        <v>6</v>
      </c>
      <c r="AB181">
        <f t="shared" si="30"/>
        <v>6</v>
      </c>
      <c r="AC181">
        <v>172</v>
      </c>
      <c r="AD181" s="12">
        <f t="shared" si="26"/>
        <v>1</v>
      </c>
      <c r="AE181" s="12">
        <f t="shared" si="27"/>
        <v>1</v>
      </c>
      <c r="AF181" s="12">
        <f t="shared" si="28"/>
        <v>0</v>
      </c>
    </row>
    <row r="182" spans="22:32" x14ac:dyDescent="0.25">
      <c r="V182">
        <v>173</v>
      </c>
      <c r="W182">
        <f t="shared" si="24"/>
        <v>0</v>
      </c>
      <c r="X182">
        <f t="shared" si="25"/>
        <v>0</v>
      </c>
      <c r="Z182">
        <v>173</v>
      </c>
      <c r="AA182">
        <f t="shared" si="29"/>
        <v>6</v>
      </c>
      <c r="AB182">
        <f t="shared" si="30"/>
        <v>6</v>
      </c>
      <c r="AC182">
        <v>173</v>
      </c>
      <c r="AD182" s="12">
        <f t="shared" si="26"/>
        <v>1</v>
      </c>
      <c r="AE182" s="12">
        <f t="shared" si="27"/>
        <v>1</v>
      </c>
      <c r="AF182" s="12">
        <f t="shared" si="28"/>
        <v>0</v>
      </c>
    </row>
    <row r="183" spans="22:32" x14ac:dyDescent="0.25">
      <c r="V183">
        <v>174</v>
      </c>
      <c r="W183">
        <f t="shared" si="24"/>
        <v>0</v>
      </c>
      <c r="X183">
        <f t="shared" si="25"/>
        <v>0</v>
      </c>
      <c r="Z183">
        <v>174</v>
      </c>
      <c r="AA183">
        <f t="shared" si="29"/>
        <v>6</v>
      </c>
      <c r="AB183">
        <f t="shared" si="30"/>
        <v>6</v>
      </c>
      <c r="AC183">
        <v>174</v>
      </c>
      <c r="AD183" s="12">
        <f t="shared" si="26"/>
        <v>1</v>
      </c>
      <c r="AE183" s="12">
        <f t="shared" si="27"/>
        <v>1</v>
      </c>
      <c r="AF183" s="12">
        <f t="shared" si="28"/>
        <v>0</v>
      </c>
    </row>
    <row r="184" spans="22:32" x14ac:dyDescent="0.25">
      <c r="V184">
        <v>175</v>
      </c>
      <c r="W184">
        <f t="shared" si="24"/>
        <v>0</v>
      </c>
      <c r="X184">
        <f t="shared" si="25"/>
        <v>0</v>
      </c>
      <c r="Z184">
        <v>175</v>
      </c>
      <c r="AA184">
        <f t="shared" si="29"/>
        <v>6</v>
      </c>
      <c r="AB184">
        <f t="shared" si="30"/>
        <v>6</v>
      </c>
      <c r="AC184">
        <v>175</v>
      </c>
      <c r="AD184" s="12">
        <f t="shared" si="26"/>
        <v>1</v>
      </c>
      <c r="AE184" s="12">
        <f t="shared" si="27"/>
        <v>1</v>
      </c>
      <c r="AF184" s="12">
        <f t="shared" si="28"/>
        <v>0</v>
      </c>
    </row>
    <row r="185" spans="22:32" x14ac:dyDescent="0.25">
      <c r="V185">
        <v>176</v>
      </c>
      <c r="W185">
        <f t="shared" si="24"/>
        <v>0</v>
      </c>
      <c r="X185">
        <f t="shared" si="25"/>
        <v>0</v>
      </c>
      <c r="Z185">
        <v>176</v>
      </c>
      <c r="AA185">
        <f t="shared" si="29"/>
        <v>6</v>
      </c>
      <c r="AB185">
        <f t="shared" si="30"/>
        <v>6</v>
      </c>
      <c r="AC185">
        <v>176</v>
      </c>
      <c r="AD185" s="12">
        <f t="shared" si="26"/>
        <v>1</v>
      </c>
      <c r="AE185" s="12">
        <f t="shared" si="27"/>
        <v>1</v>
      </c>
      <c r="AF185" s="12">
        <f t="shared" si="28"/>
        <v>0</v>
      </c>
    </row>
    <row r="186" spans="22:32" x14ac:dyDescent="0.25">
      <c r="V186">
        <v>177</v>
      </c>
      <c r="W186">
        <f t="shared" si="24"/>
        <v>0</v>
      </c>
      <c r="X186">
        <f t="shared" si="25"/>
        <v>0</v>
      </c>
      <c r="Z186">
        <v>177</v>
      </c>
      <c r="AA186">
        <f t="shared" si="29"/>
        <v>6</v>
      </c>
      <c r="AB186">
        <f t="shared" si="30"/>
        <v>6</v>
      </c>
      <c r="AC186">
        <v>177</v>
      </c>
      <c r="AD186" s="12">
        <f t="shared" si="26"/>
        <v>1</v>
      </c>
      <c r="AE186" s="12">
        <f t="shared" si="27"/>
        <v>1</v>
      </c>
      <c r="AF186" s="12">
        <f t="shared" si="28"/>
        <v>0</v>
      </c>
    </row>
    <row r="187" spans="22:32" x14ac:dyDescent="0.25">
      <c r="V187">
        <v>178</v>
      </c>
      <c r="W187">
        <f t="shared" si="24"/>
        <v>0</v>
      </c>
      <c r="X187">
        <f t="shared" si="25"/>
        <v>0</v>
      </c>
      <c r="Z187">
        <v>178</v>
      </c>
      <c r="AA187">
        <f t="shared" si="29"/>
        <v>6</v>
      </c>
      <c r="AB187">
        <f t="shared" si="30"/>
        <v>6</v>
      </c>
      <c r="AC187">
        <v>178</v>
      </c>
      <c r="AD187" s="12">
        <f t="shared" si="26"/>
        <v>1</v>
      </c>
      <c r="AE187" s="12">
        <f t="shared" si="27"/>
        <v>1</v>
      </c>
      <c r="AF187" s="12">
        <f t="shared" si="28"/>
        <v>0</v>
      </c>
    </row>
    <row r="188" spans="22:32" x14ac:dyDescent="0.25">
      <c r="V188">
        <v>179</v>
      </c>
      <c r="W188">
        <f t="shared" si="24"/>
        <v>0</v>
      </c>
      <c r="X188">
        <f t="shared" si="25"/>
        <v>0</v>
      </c>
      <c r="Z188">
        <v>179</v>
      </c>
      <c r="AA188">
        <f t="shared" si="29"/>
        <v>6</v>
      </c>
      <c r="AB188">
        <f t="shared" si="30"/>
        <v>6</v>
      </c>
      <c r="AC188">
        <v>179</v>
      </c>
      <c r="AD188" s="12">
        <f t="shared" si="26"/>
        <v>1</v>
      </c>
      <c r="AE188" s="12">
        <f t="shared" si="27"/>
        <v>1</v>
      </c>
      <c r="AF188" s="12">
        <f t="shared" si="28"/>
        <v>0</v>
      </c>
    </row>
    <row r="189" spans="22:32" x14ac:dyDescent="0.25">
      <c r="V189">
        <v>180</v>
      </c>
      <c r="W189">
        <f t="shared" si="24"/>
        <v>0</v>
      </c>
      <c r="X189">
        <f t="shared" si="25"/>
        <v>0</v>
      </c>
      <c r="Z189">
        <v>180</v>
      </c>
      <c r="AA189">
        <f t="shared" si="29"/>
        <v>6</v>
      </c>
      <c r="AB189">
        <f t="shared" si="30"/>
        <v>6</v>
      </c>
      <c r="AC189">
        <v>180</v>
      </c>
      <c r="AD189" s="12">
        <f t="shared" si="26"/>
        <v>1</v>
      </c>
      <c r="AE189" s="12">
        <f t="shared" si="27"/>
        <v>1</v>
      </c>
      <c r="AF189" s="12">
        <f t="shared" si="28"/>
        <v>0</v>
      </c>
    </row>
    <row r="190" spans="22:32" x14ac:dyDescent="0.25">
      <c r="V190">
        <v>181</v>
      </c>
      <c r="W190">
        <f t="shared" si="24"/>
        <v>0</v>
      </c>
      <c r="X190">
        <f t="shared" si="25"/>
        <v>0</v>
      </c>
      <c r="Z190">
        <v>181</v>
      </c>
      <c r="AA190">
        <f t="shared" si="29"/>
        <v>6</v>
      </c>
      <c r="AB190">
        <f t="shared" si="30"/>
        <v>6</v>
      </c>
      <c r="AC190">
        <v>181</v>
      </c>
      <c r="AD190" s="12">
        <f t="shared" si="26"/>
        <v>1</v>
      </c>
      <c r="AE190" s="12">
        <f t="shared" si="27"/>
        <v>1</v>
      </c>
      <c r="AF190" s="12">
        <f t="shared" si="28"/>
        <v>0</v>
      </c>
    </row>
    <row r="191" spans="22:32" x14ac:dyDescent="0.25">
      <c r="V191">
        <v>182</v>
      </c>
      <c r="W191">
        <f t="shared" si="24"/>
        <v>0</v>
      </c>
      <c r="X191">
        <f t="shared" si="25"/>
        <v>0</v>
      </c>
      <c r="Z191">
        <v>182</v>
      </c>
      <c r="AA191">
        <f t="shared" si="29"/>
        <v>6</v>
      </c>
      <c r="AB191">
        <f t="shared" si="30"/>
        <v>6</v>
      </c>
      <c r="AC191">
        <v>182</v>
      </c>
      <c r="AD191" s="12">
        <f t="shared" si="26"/>
        <v>1</v>
      </c>
      <c r="AE191" s="12">
        <f t="shared" si="27"/>
        <v>1</v>
      </c>
      <c r="AF191" s="12">
        <f t="shared" si="28"/>
        <v>0</v>
      </c>
    </row>
    <row r="192" spans="22:32" x14ac:dyDescent="0.25">
      <c r="V192">
        <v>183</v>
      </c>
      <c r="W192">
        <f t="shared" si="24"/>
        <v>0</v>
      </c>
      <c r="X192">
        <f t="shared" si="25"/>
        <v>0</v>
      </c>
      <c r="Z192">
        <v>183</v>
      </c>
      <c r="AA192">
        <f t="shared" si="29"/>
        <v>6</v>
      </c>
      <c r="AB192">
        <f t="shared" si="30"/>
        <v>6</v>
      </c>
      <c r="AC192">
        <v>183</v>
      </c>
      <c r="AD192" s="12">
        <f t="shared" si="26"/>
        <v>1</v>
      </c>
      <c r="AE192" s="12">
        <f t="shared" si="27"/>
        <v>1</v>
      </c>
      <c r="AF192" s="12">
        <f t="shared" si="28"/>
        <v>0</v>
      </c>
    </row>
    <row r="193" spans="22:32" x14ac:dyDescent="0.25">
      <c r="V193">
        <v>184</v>
      </c>
      <c r="W193">
        <f t="shared" si="24"/>
        <v>0</v>
      </c>
      <c r="X193">
        <f t="shared" si="25"/>
        <v>0</v>
      </c>
      <c r="Z193">
        <v>184</v>
      </c>
      <c r="AA193">
        <f t="shared" si="29"/>
        <v>6</v>
      </c>
      <c r="AB193">
        <f t="shared" si="30"/>
        <v>6</v>
      </c>
      <c r="AC193">
        <v>184</v>
      </c>
      <c r="AD193" s="12">
        <f t="shared" si="26"/>
        <v>1</v>
      </c>
      <c r="AE193" s="12">
        <f t="shared" si="27"/>
        <v>1</v>
      </c>
      <c r="AF193" s="12">
        <f t="shared" si="28"/>
        <v>0</v>
      </c>
    </row>
    <row r="194" spans="22:32" x14ac:dyDescent="0.25">
      <c r="V194">
        <v>185</v>
      </c>
      <c r="W194">
        <f t="shared" si="24"/>
        <v>0</v>
      </c>
      <c r="X194">
        <f t="shared" si="25"/>
        <v>0</v>
      </c>
      <c r="Z194">
        <v>185</v>
      </c>
      <c r="AA194">
        <f t="shared" si="29"/>
        <v>6</v>
      </c>
      <c r="AB194">
        <f t="shared" si="30"/>
        <v>6</v>
      </c>
      <c r="AC194">
        <v>185</v>
      </c>
      <c r="AD194" s="12">
        <f t="shared" si="26"/>
        <v>1</v>
      </c>
      <c r="AE194" s="12">
        <f t="shared" si="27"/>
        <v>1</v>
      </c>
      <c r="AF194" s="12">
        <f t="shared" si="28"/>
        <v>0</v>
      </c>
    </row>
    <row r="195" spans="22:32" x14ac:dyDescent="0.25">
      <c r="V195">
        <v>186</v>
      </c>
      <c r="W195">
        <f t="shared" si="24"/>
        <v>0</v>
      </c>
      <c r="X195">
        <f t="shared" si="25"/>
        <v>0</v>
      </c>
      <c r="Z195">
        <v>186</v>
      </c>
      <c r="AA195">
        <f t="shared" si="29"/>
        <v>6</v>
      </c>
      <c r="AB195">
        <f t="shared" si="30"/>
        <v>6</v>
      </c>
      <c r="AC195">
        <v>186</v>
      </c>
      <c r="AD195" s="12">
        <f t="shared" si="26"/>
        <v>1</v>
      </c>
      <c r="AE195" s="12">
        <f t="shared" si="27"/>
        <v>1</v>
      </c>
      <c r="AF195" s="12">
        <f t="shared" si="28"/>
        <v>0</v>
      </c>
    </row>
    <row r="196" spans="22:32" x14ac:dyDescent="0.25">
      <c r="V196">
        <v>187</v>
      </c>
      <c r="W196">
        <f t="shared" si="24"/>
        <v>0</v>
      </c>
      <c r="X196">
        <f t="shared" si="25"/>
        <v>0</v>
      </c>
      <c r="Z196">
        <v>187</v>
      </c>
      <c r="AA196">
        <f t="shared" si="29"/>
        <v>6</v>
      </c>
      <c r="AB196">
        <f t="shared" si="30"/>
        <v>6</v>
      </c>
      <c r="AC196">
        <v>187</v>
      </c>
      <c r="AD196" s="12">
        <f t="shared" si="26"/>
        <v>1</v>
      </c>
      <c r="AE196" s="12">
        <f t="shared" si="27"/>
        <v>1</v>
      </c>
      <c r="AF196" s="12">
        <f t="shared" si="28"/>
        <v>0</v>
      </c>
    </row>
    <row r="197" spans="22:32" x14ac:dyDescent="0.25">
      <c r="V197">
        <v>188</v>
      </c>
      <c r="W197">
        <f t="shared" si="24"/>
        <v>0</v>
      </c>
      <c r="X197">
        <f t="shared" si="25"/>
        <v>0</v>
      </c>
      <c r="Z197">
        <v>188</v>
      </c>
      <c r="AA197">
        <f t="shared" si="29"/>
        <v>6</v>
      </c>
      <c r="AB197">
        <f t="shared" si="30"/>
        <v>6</v>
      </c>
      <c r="AC197">
        <v>188</v>
      </c>
      <c r="AD197" s="12">
        <f t="shared" si="26"/>
        <v>1</v>
      </c>
      <c r="AE197" s="12">
        <f t="shared" si="27"/>
        <v>1</v>
      </c>
      <c r="AF197" s="12">
        <f t="shared" si="28"/>
        <v>0</v>
      </c>
    </row>
    <row r="198" spans="22:32" x14ac:dyDescent="0.25">
      <c r="V198">
        <v>189</v>
      </c>
      <c r="W198">
        <f t="shared" si="24"/>
        <v>0</v>
      </c>
      <c r="X198">
        <f t="shared" si="25"/>
        <v>0</v>
      </c>
      <c r="Z198">
        <v>189</v>
      </c>
      <c r="AA198">
        <f t="shared" si="29"/>
        <v>6</v>
      </c>
      <c r="AB198">
        <f t="shared" si="30"/>
        <v>6</v>
      </c>
      <c r="AC198">
        <v>189</v>
      </c>
      <c r="AD198" s="12">
        <f t="shared" si="26"/>
        <v>1</v>
      </c>
      <c r="AE198" s="12">
        <f t="shared" si="27"/>
        <v>1</v>
      </c>
      <c r="AF198" s="12">
        <f t="shared" si="28"/>
        <v>0</v>
      </c>
    </row>
    <row r="199" spans="22:32" x14ac:dyDescent="0.25">
      <c r="V199">
        <v>190</v>
      </c>
      <c r="W199">
        <f t="shared" si="24"/>
        <v>0</v>
      </c>
      <c r="X199">
        <f t="shared" si="25"/>
        <v>0</v>
      </c>
      <c r="Z199">
        <v>190</v>
      </c>
      <c r="AA199">
        <f t="shared" si="29"/>
        <v>6</v>
      </c>
      <c r="AB199">
        <f t="shared" si="30"/>
        <v>6</v>
      </c>
      <c r="AC199">
        <v>190</v>
      </c>
      <c r="AD199" s="12">
        <f t="shared" si="26"/>
        <v>1</v>
      </c>
      <c r="AE199" s="12">
        <f t="shared" si="27"/>
        <v>1</v>
      </c>
      <c r="AF199" s="12">
        <f t="shared" si="28"/>
        <v>0</v>
      </c>
    </row>
    <row r="200" spans="22:32" x14ac:dyDescent="0.25">
      <c r="V200">
        <v>191</v>
      </c>
      <c r="W200">
        <f t="shared" si="24"/>
        <v>0</v>
      </c>
      <c r="X200">
        <f t="shared" si="25"/>
        <v>0</v>
      </c>
      <c r="Z200">
        <v>191</v>
      </c>
      <c r="AA200">
        <f t="shared" si="29"/>
        <v>6</v>
      </c>
      <c r="AB200">
        <f t="shared" si="30"/>
        <v>6</v>
      </c>
      <c r="AC200">
        <v>191</v>
      </c>
      <c r="AD200" s="12">
        <f t="shared" si="26"/>
        <v>1</v>
      </c>
      <c r="AE200" s="12">
        <f t="shared" si="27"/>
        <v>1</v>
      </c>
      <c r="AF200" s="12">
        <f t="shared" si="28"/>
        <v>0</v>
      </c>
    </row>
    <row r="201" spans="22:32" x14ac:dyDescent="0.25">
      <c r="V201">
        <v>192</v>
      </c>
      <c r="W201">
        <f t="shared" si="24"/>
        <v>0</v>
      </c>
      <c r="X201">
        <f t="shared" si="25"/>
        <v>0</v>
      </c>
      <c r="Z201">
        <v>192</v>
      </c>
      <c r="AA201">
        <f t="shared" si="29"/>
        <v>6</v>
      </c>
      <c r="AB201">
        <f t="shared" si="30"/>
        <v>6</v>
      </c>
      <c r="AC201">
        <v>192</v>
      </c>
      <c r="AD201" s="12">
        <f t="shared" si="26"/>
        <v>1</v>
      </c>
      <c r="AE201" s="12">
        <f t="shared" si="27"/>
        <v>1</v>
      </c>
      <c r="AF201" s="12">
        <f t="shared" si="28"/>
        <v>0</v>
      </c>
    </row>
    <row r="202" spans="22:32" x14ac:dyDescent="0.25">
      <c r="V202">
        <v>193</v>
      </c>
      <c r="W202">
        <f t="shared" si="24"/>
        <v>0</v>
      </c>
      <c r="X202">
        <f t="shared" si="25"/>
        <v>0</v>
      </c>
      <c r="Z202">
        <v>193</v>
      </c>
      <c r="AA202">
        <f t="shared" si="29"/>
        <v>6</v>
      </c>
      <c r="AB202">
        <f t="shared" si="30"/>
        <v>6</v>
      </c>
      <c r="AC202">
        <v>193</v>
      </c>
      <c r="AD202" s="12">
        <f t="shared" si="26"/>
        <v>1</v>
      </c>
      <c r="AE202" s="12">
        <f t="shared" si="27"/>
        <v>1</v>
      </c>
      <c r="AF202" s="12">
        <f t="shared" si="28"/>
        <v>0</v>
      </c>
    </row>
    <row r="203" spans="22:32" x14ac:dyDescent="0.25">
      <c r="V203">
        <v>194</v>
      </c>
      <c r="W203">
        <f t="shared" ref="W203:W209" si="31">COUNTIF(S$10:S$109,V203)</f>
        <v>0</v>
      </c>
      <c r="X203">
        <f t="shared" ref="X203:X209" si="32">COUNTIF(T$10:T$109,V203)</f>
        <v>0</v>
      </c>
      <c r="Z203">
        <v>194</v>
      </c>
      <c r="AA203">
        <f t="shared" si="29"/>
        <v>6</v>
      </c>
      <c r="AB203">
        <f t="shared" si="30"/>
        <v>6</v>
      </c>
      <c r="AC203">
        <v>194</v>
      </c>
      <c r="AD203" s="12">
        <f t="shared" ref="AD203:AD209" si="33">AA203/AA$209</f>
        <v>1</v>
      </c>
      <c r="AE203" s="12">
        <f t="shared" ref="AE203:AE209" si="34">AB203/AB$209</f>
        <v>1</v>
      </c>
      <c r="AF203" s="12">
        <f t="shared" ref="AF203:AF209" si="35">AD203-AE203</f>
        <v>0</v>
      </c>
    </row>
    <row r="204" spans="22:32" x14ac:dyDescent="0.25">
      <c r="V204">
        <v>195</v>
      </c>
      <c r="W204">
        <f t="shared" si="31"/>
        <v>0</v>
      </c>
      <c r="X204">
        <f t="shared" si="32"/>
        <v>0</v>
      </c>
      <c r="Z204">
        <v>195</v>
      </c>
      <c r="AA204">
        <f t="shared" ref="AA204:AA209" si="36">W204+AA203</f>
        <v>6</v>
      </c>
      <c r="AB204">
        <f t="shared" ref="AB204:AB209" si="37">X204+AB203</f>
        <v>6</v>
      </c>
      <c r="AC204">
        <v>195</v>
      </c>
      <c r="AD204" s="12">
        <f t="shared" si="33"/>
        <v>1</v>
      </c>
      <c r="AE204" s="12">
        <f t="shared" si="34"/>
        <v>1</v>
      </c>
      <c r="AF204" s="12">
        <f t="shared" si="35"/>
        <v>0</v>
      </c>
    </row>
    <row r="205" spans="22:32" x14ac:dyDescent="0.25">
      <c r="V205">
        <v>196</v>
      </c>
      <c r="W205">
        <f t="shared" si="31"/>
        <v>0</v>
      </c>
      <c r="X205">
        <f t="shared" si="32"/>
        <v>0</v>
      </c>
      <c r="Z205">
        <v>196</v>
      </c>
      <c r="AA205">
        <f t="shared" si="36"/>
        <v>6</v>
      </c>
      <c r="AB205">
        <f t="shared" si="37"/>
        <v>6</v>
      </c>
      <c r="AC205">
        <v>196</v>
      </c>
      <c r="AD205" s="12">
        <f t="shared" si="33"/>
        <v>1</v>
      </c>
      <c r="AE205" s="12">
        <f t="shared" si="34"/>
        <v>1</v>
      </c>
      <c r="AF205" s="12">
        <f t="shared" si="35"/>
        <v>0</v>
      </c>
    </row>
    <row r="206" spans="22:32" x14ac:dyDescent="0.25">
      <c r="V206">
        <v>197</v>
      </c>
      <c r="W206">
        <f t="shared" si="31"/>
        <v>0</v>
      </c>
      <c r="X206">
        <f t="shared" si="32"/>
        <v>0</v>
      </c>
      <c r="Z206">
        <v>197</v>
      </c>
      <c r="AA206">
        <f t="shared" si="36"/>
        <v>6</v>
      </c>
      <c r="AB206">
        <f t="shared" si="37"/>
        <v>6</v>
      </c>
      <c r="AC206">
        <v>197</v>
      </c>
      <c r="AD206" s="12">
        <f t="shared" si="33"/>
        <v>1</v>
      </c>
      <c r="AE206" s="12">
        <f t="shared" si="34"/>
        <v>1</v>
      </c>
      <c r="AF206" s="12">
        <f t="shared" si="35"/>
        <v>0</v>
      </c>
    </row>
    <row r="207" spans="22:32" x14ac:dyDescent="0.25">
      <c r="V207">
        <v>198</v>
      </c>
      <c r="W207">
        <f t="shared" si="31"/>
        <v>0</v>
      </c>
      <c r="X207">
        <f t="shared" si="32"/>
        <v>0</v>
      </c>
      <c r="Z207">
        <v>198</v>
      </c>
      <c r="AA207">
        <f t="shared" si="36"/>
        <v>6</v>
      </c>
      <c r="AB207">
        <f t="shared" si="37"/>
        <v>6</v>
      </c>
      <c r="AC207">
        <v>198</v>
      </c>
      <c r="AD207" s="12">
        <f t="shared" si="33"/>
        <v>1</v>
      </c>
      <c r="AE207" s="12">
        <f t="shared" si="34"/>
        <v>1</v>
      </c>
      <c r="AF207" s="12">
        <f t="shared" si="35"/>
        <v>0</v>
      </c>
    </row>
    <row r="208" spans="22:32" x14ac:dyDescent="0.25">
      <c r="V208">
        <v>199</v>
      </c>
      <c r="W208">
        <f t="shared" si="31"/>
        <v>0</v>
      </c>
      <c r="X208">
        <f t="shared" si="32"/>
        <v>0</v>
      </c>
      <c r="Z208">
        <v>199</v>
      </c>
      <c r="AA208">
        <f t="shared" si="36"/>
        <v>6</v>
      </c>
      <c r="AB208">
        <f t="shared" si="37"/>
        <v>6</v>
      </c>
      <c r="AC208">
        <v>199</v>
      </c>
      <c r="AD208" s="12">
        <f t="shared" si="33"/>
        <v>1</v>
      </c>
      <c r="AE208" s="12">
        <f t="shared" si="34"/>
        <v>1</v>
      </c>
      <c r="AF208" s="12">
        <f t="shared" si="35"/>
        <v>0</v>
      </c>
    </row>
    <row r="209" spans="22:32" x14ac:dyDescent="0.25">
      <c r="V209">
        <v>200</v>
      </c>
      <c r="W209">
        <f t="shared" si="31"/>
        <v>0</v>
      </c>
      <c r="X209">
        <f t="shared" si="32"/>
        <v>0</v>
      </c>
      <c r="Z209">
        <v>200</v>
      </c>
      <c r="AA209">
        <f t="shared" si="36"/>
        <v>6</v>
      </c>
      <c r="AB209">
        <f t="shared" si="37"/>
        <v>6</v>
      </c>
      <c r="AC209">
        <v>200</v>
      </c>
      <c r="AD209" s="12">
        <f t="shared" si="33"/>
        <v>1</v>
      </c>
      <c r="AE209" s="12">
        <f t="shared" si="34"/>
        <v>1</v>
      </c>
      <c r="AF209" s="12">
        <f t="shared" si="35"/>
        <v>0</v>
      </c>
    </row>
  </sheetData>
  <mergeCells count="1">
    <mergeCell ref="B2:H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McCarroll</dc:creator>
  <cp:lastModifiedBy>Danny McCarroll</cp:lastModifiedBy>
  <dcterms:created xsi:type="dcterms:W3CDTF">2016-03-01T13:33:54Z</dcterms:created>
  <dcterms:modified xsi:type="dcterms:W3CDTF">2016-03-10T19:33:24Z</dcterms:modified>
</cp:coreProperties>
</file>