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"/>
    </mc:Choice>
  </mc:AlternateContent>
  <bookViews>
    <workbookView xWindow="0" yWindow="0" windowWidth="19200" windowHeight="9045" activeTab="2"/>
  </bookViews>
  <sheets>
    <sheet name="Independent" sheetId="1" r:id="rId1"/>
    <sheet name="Related raw n=500" sheetId="2" r:id="rId2"/>
    <sheet name="Related r-value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3" l="1"/>
  <c r="D26" i="3"/>
  <c r="Q17" i="3"/>
  <c r="Q16" i="3"/>
  <c r="I23" i="2"/>
  <c r="I21" i="2"/>
  <c r="Q17" i="2"/>
  <c r="Q16" i="2"/>
  <c r="E24" i="1"/>
  <c r="E23" i="1"/>
  <c r="N14" i="1"/>
  <c r="N13" i="1"/>
  <c r="M14" i="1"/>
  <c r="E20" i="1"/>
  <c r="O7" i="3" l="1"/>
  <c r="D21" i="3"/>
  <c r="O6" i="3"/>
  <c r="P6" i="3" s="1"/>
  <c r="O5" i="3"/>
  <c r="O4" i="3"/>
  <c r="P4" i="3" s="1"/>
  <c r="P17" i="2"/>
  <c r="I19" i="2"/>
  <c r="I18" i="2"/>
  <c r="I16" i="2"/>
  <c r="G14" i="2"/>
  <c r="O7" i="2"/>
  <c r="O6" i="2"/>
  <c r="O5" i="2"/>
  <c r="O13" i="2" s="1"/>
  <c r="O4" i="2"/>
  <c r="J11" i="2"/>
  <c r="I11" i="2"/>
  <c r="H11" i="2"/>
  <c r="I10" i="2"/>
  <c r="J10" i="2"/>
  <c r="H10" i="2"/>
  <c r="J9" i="2"/>
  <c r="J7" i="2"/>
  <c r="I9" i="2"/>
  <c r="I7" i="2"/>
  <c r="H9" i="2"/>
  <c r="H7" i="2"/>
  <c r="P5" i="2"/>
  <c r="P6" i="2"/>
  <c r="P4" i="2"/>
  <c r="O9" i="2"/>
  <c r="C17" i="1"/>
  <c r="B17" i="1"/>
  <c r="N8" i="1"/>
  <c r="N9" i="1" s="1"/>
  <c r="M8" i="1"/>
  <c r="M9" i="1" s="1"/>
  <c r="N7" i="1"/>
  <c r="C18" i="1" s="1"/>
  <c r="M7" i="1"/>
  <c r="B18" i="1" s="1"/>
  <c r="N6" i="1"/>
  <c r="O13" i="3" l="1"/>
  <c r="D24" i="3"/>
  <c r="O9" i="3"/>
  <c r="B19" i="3"/>
  <c r="P5" i="3"/>
  <c r="O10" i="3" s="1"/>
  <c r="O10" i="2"/>
  <c r="O11" i="2" s="1"/>
  <c r="O12" i="2" s="1"/>
  <c r="O14" i="2" s="1"/>
  <c r="P14" i="2" s="1"/>
  <c r="P16" i="2" s="1"/>
  <c r="P7" i="1"/>
  <c r="P9" i="1"/>
  <c r="O11" i="3" l="1"/>
  <c r="O12" i="3" s="1"/>
  <c r="O14" i="3" s="1"/>
  <c r="P14" i="3" s="1"/>
  <c r="M11" i="1"/>
  <c r="D23" i="3" l="1"/>
  <c r="P17" i="3"/>
  <c r="P16" i="3"/>
  <c r="M13" i="1"/>
  <c r="E21" i="1"/>
</calcChain>
</file>

<file path=xl/sharedStrings.xml><?xml version="1.0" encoding="utf-8"?>
<sst xmlns="http://schemas.openxmlformats.org/spreadsheetml/2006/main" count="93" uniqueCount="45">
  <si>
    <t>A</t>
  </si>
  <si>
    <t>B</t>
  </si>
  <si>
    <t>r-value</t>
  </si>
  <si>
    <t>N</t>
  </si>
  <si>
    <t>Fisher z</t>
  </si>
  <si>
    <t>N-3</t>
  </si>
  <si>
    <t>1/n-3</t>
  </si>
  <si>
    <t>diff=</t>
  </si>
  <si>
    <t>add=</t>
  </si>
  <si>
    <t>zdiff =</t>
  </si>
  <si>
    <t>1-tail p</t>
  </si>
  <si>
    <t>2-tail</t>
  </si>
  <si>
    <t>Enter the two independent correlation coefficients and the two sample sizes</t>
  </si>
  <si>
    <t>Results</t>
  </si>
  <si>
    <t>Absolute difference:</t>
  </si>
  <si>
    <t>z-score of difference</t>
  </si>
  <si>
    <t>One-tail probability</t>
  </si>
  <si>
    <t>two-tail probabiltity</t>
  </si>
  <si>
    <t>Fishers z-transformation</t>
  </si>
  <si>
    <t>C</t>
  </si>
  <si>
    <t>n</t>
  </si>
  <si>
    <t>top:</t>
  </si>
  <si>
    <t>botfirst</t>
  </si>
  <si>
    <t>divide</t>
  </si>
  <si>
    <t>root</t>
  </si>
  <si>
    <t>diff</t>
  </si>
  <si>
    <t>times</t>
  </si>
  <si>
    <t>sum</t>
  </si>
  <si>
    <t>r2</t>
  </si>
  <si>
    <t>r</t>
  </si>
  <si>
    <t>Y</t>
  </si>
  <si>
    <t>X1</t>
  </si>
  <si>
    <t>X2</t>
  </si>
  <si>
    <t xml:space="preserve">with </t>
  </si>
  <si>
    <t>notation</t>
  </si>
  <si>
    <t>Correaltion matrix</t>
  </si>
  <si>
    <t>Difference A:B</t>
  </si>
  <si>
    <t xml:space="preserve">t = </t>
  </si>
  <si>
    <t>deg freedom</t>
  </si>
  <si>
    <t>2-tail probability</t>
  </si>
  <si>
    <t>one tail</t>
  </si>
  <si>
    <t xml:space="preserve">Two-tail p </t>
  </si>
  <si>
    <t>1-tail probability</t>
  </si>
  <si>
    <t>Enter the three sets of data (up to 500) ensuring the dependent variable is in the left column. Leave any empty cells blank.</t>
  </si>
  <si>
    <t xml:space="preserve">Enter the sample size (n) and the three correlation coefficients.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</si>
</sst>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quotePrefix="1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0" xfId="0" quotePrefix="1" applyAlignment="1">
      <alignment horizontal="center"/>
    </xf>
    <xf numFmtId="0" fontId="0" fillId="0" borderId="0" xfId="0" applyNumberFormat="1"/>
    <xf numFmtId="2" fontId="0" fillId="0" borderId="0" xfId="0" applyNumberFormat="1"/>
    <xf numFmtId="0" fontId="0" fillId="0" borderId="0" xfId="0" applyFill="1" applyBorder="1" applyAlignment="1"/>
    <xf numFmtId="0" fontId="0" fillId="0" borderId="2" xfId="0" applyFill="1" applyBorder="1" applyAlignment="1"/>
    <xf numFmtId="0" fontId="1" fillId="0" borderId="3" xfId="0" applyFont="1" applyFill="1" applyBorder="1" applyAlignment="1">
      <alignment horizontal="center"/>
    </xf>
    <xf numFmtId="164" fontId="0" fillId="0" borderId="0" xfId="0" applyNumberFormat="1" applyFill="1" applyBorder="1" applyAlignment="1"/>
    <xf numFmtId="164" fontId="0" fillId="0" borderId="2" xfId="0" applyNumberFormat="1" applyFill="1" applyBorder="1" applyAlignment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/>
    <xf numFmtId="0" fontId="0" fillId="0" borderId="5" xfId="0" quotePrefix="1" applyBorder="1" applyAlignment="1">
      <alignment horizontal="center"/>
    </xf>
    <xf numFmtId="0" fontId="0" fillId="0" borderId="6" xfId="0" applyBorder="1"/>
    <xf numFmtId="0" fontId="0" fillId="0" borderId="0" xfId="0" applyBorder="1"/>
    <xf numFmtId="0" fontId="0" fillId="0" borderId="8" xfId="0" applyBorder="1"/>
    <xf numFmtId="0" fontId="0" fillId="0" borderId="0" xfId="0" quotePrefix="1" applyBorder="1" applyAlignment="1">
      <alignment horizontal="center"/>
    </xf>
    <xf numFmtId="164" fontId="0" fillId="0" borderId="0" xfId="0" applyNumberFormat="1" applyBorder="1"/>
    <xf numFmtId="0" fontId="0" fillId="0" borderId="8" xfId="0" applyNumberFormat="1" applyBorder="1"/>
    <xf numFmtId="0" fontId="0" fillId="0" borderId="10" xfId="0" applyBorder="1"/>
    <xf numFmtId="164" fontId="0" fillId="0" borderId="10" xfId="0" applyNumberFormat="1" applyBorder="1"/>
    <xf numFmtId="0" fontId="0" fillId="0" borderId="10" xfId="0" quotePrefix="1" applyBorder="1" applyAlignment="1">
      <alignment horizontal="center"/>
    </xf>
    <xf numFmtId="0" fontId="0" fillId="0" borderId="11" xfId="0" applyNumberFormat="1" applyBorder="1"/>
    <xf numFmtId="0" fontId="0" fillId="2" borderId="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Alignment="1">
      <alignment horizontal="center" wrapText="1"/>
    </xf>
    <xf numFmtId="164" fontId="0" fillId="0" borderId="5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24"/>
  <sheetViews>
    <sheetView workbookViewId="0">
      <selection activeCell="K19" sqref="K19"/>
    </sheetView>
  </sheetViews>
  <sheetFormatPr defaultRowHeight="15" x14ac:dyDescent="0.25"/>
  <sheetData>
    <row r="3" spans="2:16" x14ac:dyDescent="0.25">
      <c r="B3" s="36" t="s">
        <v>12</v>
      </c>
      <c r="C3" s="36"/>
      <c r="D3" s="36"/>
    </row>
    <row r="4" spans="2:16" x14ac:dyDescent="0.25">
      <c r="B4" s="36"/>
      <c r="C4" s="36"/>
      <c r="D4" s="36"/>
    </row>
    <row r="5" spans="2:16" x14ac:dyDescent="0.25">
      <c r="B5" s="36"/>
      <c r="C5" s="36"/>
      <c r="D5" s="36"/>
    </row>
    <row r="6" spans="2:16" x14ac:dyDescent="0.25">
      <c r="B6" s="36"/>
      <c r="C6" s="36"/>
      <c r="D6" s="36"/>
      <c r="M6" t="s">
        <v>0</v>
      </c>
      <c r="N6" t="str">
        <f>D9</f>
        <v>B</v>
      </c>
    </row>
    <row r="7" spans="2:16" x14ac:dyDescent="0.25">
      <c r="L7" t="s">
        <v>4</v>
      </c>
      <c r="M7" s="2">
        <f>FISHER(C10)</f>
        <v>0.86730052769405319</v>
      </c>
      <c r="N7" s="2">
        <f>FISHER(D10)</f>
        <v>1.1270290260496927</v>
      </c>
      <c r="O7" t="s">
        <v>7</v>
      </c>
      <c r="P7" s="2">
        <f>MIN(M7:N7)-MAX(M7:N7)</f>
        <v>-0.25972849835563949</v>
      </c>
    </row>
    <row r="8" spans="2:16" x14ac:dyDescent="0.25">
      <c r="L8" t="s">
        <v>5</v>
      </c>
      <c r="M8">
        <f>C11-3</f>
        <v>113</v>
      </c>
      <c r="N8">
        <f>D11-3</f>
        <v>113</v>
      </c>
    </row>
    <row r="9" spans="2:16" x14ac:dyDescent="0.25">
      <c r="B9" s="3"/>
      <c r="C9" s="3" t="s">
        <v>0</v>
      </c>
      <c r="D9" s="3" t="s">
        <v>1</v>
      </c>
      <c r="L9" s="1" t="s">
        <v>6</v>
      </c>
      <c r="M9" s="2">
        <f>1/M8</f>
        <v>8.8495575221238937E-3</v>
      </c>
      <c r="N9" s="2">
        <f>1/N8</f>
        <v>8.8495575221238937E-3</v>
      </c>
      <c r="O9" t="s">
        <v>8</v>
      </c>
      <c r="P9" s="2">
        <f>M9+N9</f>
        <v>1.7699115044247787E-2</v>
      </c>
    </row>
    <row r="10" spans="2:16" x14ac:dyDescent="0.25">
      <c r="B10" s="3" t="s">
        <v>2</v>
      </c>
      <c r="C10" s="3">
        <v>0.7</v>
      </c>
      <c r="D10" s="3">
        <v>0.81</v>
      </c>
    </row>
    <row r="11" spans="2:16" x14ac:dyDescent="0.25">
      <c r="B11" s="3" t="s">
        <v>3</v>
      </c>
      <c r="C11" s="3">
        <v>116</v>
      </c>
      <c r="D11" s="3">
        <v>116</v>
      </c>
      <c r="L11" t="s">
        <v>9</v>
      </c>
      <c r="M11">
        <f>P7/(P9^0.5)</f>
        <v>-1.9522877468450346</v>
      </c>
    </row>
    <row r="13" spans="2:16" x14ac:dyDescent="0.25">
      <c r="L13" t="s">
        <v>10</v>
      </c>
      <c r="M13">
        <f>_xlfn.NORM.S.DIST(M11,TRUE)</f>
        <v>2.5452025695930879E-2</v>
      </c>
      <c r="N13" s="5">
        <f>IF(M13&gt;0.001,M13,"p&lt;0.001")</f>
        <v>2.5452025695930879E-2</v>
      </c>
    </row>
    <row r="14" spans="2:16" x14ac:dyDescent="0.25">
      <c r="B14" t="s">
        <v>13</v>
      </c>
      <c r="L14" t="s">
        <v>11</v>
      </c>
      <c r="M14">
        <f>IF(M13&lt;0.5,M13*2,1)</f>
        <v>5.0904051391861757E-2</v>
      </c>
      <c r="N14" s="5">
        <f>IF(M14&gt;0.001,M14,"p&lt;0.001")</f>
        <v>5.0904051391861757E-2</v>
      </c>
    </row>
    <row r="16" spans="2:16" x14ac:dyDescent="0.25">
      <c r="B16" t="s">
        <v>18</v>
      </c>
    </row>
    <row r="17" spans="2:17" x14ac:dyDescent="0.25">
      <c r="B17" s="3" t="str">
        <f>C9</f>
        <v>A</v>
      </c>
      <c r="C17" s="3" t="str">
        <f>D9</f>
        <v>B</v>
      </c>
    </row>
    <row r="18" spans="2:17" x14ac:dyDescent="0.25">
      <c r="B18" s="4">
        <f>M7</f>
        <v>0.86730052769405319</v>
      </c>
      <c r="C18" s="4">
        <f>N7</f>
        <v>1.1270290260496927</v>
      </c>
    </row>
    <row r="20" spans="2:17" x14ac:dyDescent="0.25">
      <c r="B20" t="s">
        <v>14</v>
      </c>
      <c r="E20" s="2">
        <f>ABS(P7)</f>
        <v>0.25972849835563949</v>
      </c>
      <c r="F20" s="5"/>
      <c r="G20" s="6"/>
      <c r="O20" s="2"/>
      <c r="P20" s="5"/>
      <c r="Q20" s="6"/>
    </row>
    <row r="21" spans="2:17" x14ac:dyDescent="0.25">
      <c r="B21" t="s">
        <v>15</v>
      </c>
      <c r="E21" s="2">
        <f>M11</f>
        <v>-1.9522877468450346</v>
      </c>
      <c r="F21" s="5"/>
      <c r="G21" s="6"/>
      <c r="O21" s="2"/>
      <c r="P21" s="5"/>
      <c r="Q21" s="6"/>
    </row>
    <row r="22" spans="2:17" x14ac:dyDescent="0.25">
      <c r="E22" s="2"/>
      <c r="F22" s="5"/>
      <c r="G22" s="6"/>
    </row>
    <row r="23" spans="2:17" x14ac:dyDescent="0.25">
      <c r="B23" t="s">
        <v>16</v>
      </c>
      <c r="E23" s="2">
        <f>N13</f>
        <v>2.5452025695930879E-2</v>
      </c>
    </row>
    <row r="24" spans="2:17" x14ac:dyDescent="0.25">
      <c r="B24" t="s">
        <v>17</v>
      </c>
      <c r="E24" s="2">
        <f>N14</f>
        <v>5.0904051391861757E-2</v>
      </c>
    </row>
  </sheetData>
  <mergeCells count="1">
    <mergeCell ref="B3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510"/>
  <sheetViews>
    <sheetView workbookViewId="0">
      <selection activeCell="J26" sqref="J26"/>
    </sheetView>
  </sheetViews>
  <sheetFormatPr defaultRowHeight="15" x14ac:dyDescent="0.25"/>
  <sheetData>
    <row r="1" spans="2:25" x14ac:dyDescent="0.25">
      <c r="T1" s="10"/>
      <c r="U1" s="10"/>
      <c r="V1" s="10"/>
      <c r="W1" s="10"/>
      <c r="X1" s="10"/>
      <c r="Y1" s="10"/>
    </row>
    <row r="2" spans="2:25" x14ac:dyDescent="0.25">
      <c r="T2" s="8"/>
      <c r="U2" s="8"/>
      <c r="V2" s="8"/>
      <c r="W2" s="8"/>
      <c r="X2" s="8"/>
      <c r="Y2" s="8"/>
    </row>
    <row r="3" spans="2:25" x14ac:dyDescent="0.25">
      <c r="N3" t="s">
        <v>27</v>
      </c>
      <c r="O3" t="s">
        <v>29</v>
      </c>
      <c r="P3" t="s">
        <v>28</v>
      </c>
      <c r="T3" s="8"/>
      <c r="U3" s="8"/>
      <c r="V3" s="8"/>
      <c r="W3" s="8"/>
      <c r="X3" s="8"/>
      <c r="Y3" s="8"/>
    </row>
    <row r="4" spans="2:25" x14ac:dyDescent="0.25">
      <c r="B4" s="36" t="s">
        <v>43</v>
      </c>
      <c r="C4" s="36"/>
      <c r="D4" s="36"/>
      <c r="E4" s="36"/>
      <c r="N4" t="s">
        <v>0</v>
      </c>
      <c r="O4" s="2">
        <f>H11</f>
        <v>0.80632959996774434</v>
      </c>
      <c r="P4">
        <f>O4^2</f>
        <v>0.65016742378414261</v>
      </c>
      <c r="Q4" s="2"/>
      <c r="T4" s="8"/>
      <c r="U4" s="8"/>
      <c r="V4" s="8"/>
      <c r="W4" s="8"/>
      <c r="X4" s="8"/>
      <c r="Y4" s="8"/>
    </row>
    <row r="5" spans="2:25" x14ac:dyDescent="0.25">
      <c r="B5" s="36"/>
      <c r="C5" s="36"/>
      <c r="D5" s="36"/>
      <c r="E5" s="36"/>
      <c r="N5" t="s">
        <v>1</v>
      </c>
      <c r="O5" s="2">
        <f>I11</f>
        <v>0.69843677175072605</v>
      </c>
      <c r="P5">
        <f t="shared" ref="P5:P6" si="0">O5^2</f>
        <v>0.48781392413357577</v>
      </c>
      <c r="Q5" s="2"/>
      <c r="T5" s="8"/>
      <c r="U5" s="8"/>
      <c r="V5" s="8"/>
      <c r="W5" s="8"/>
      <c r="X5" s="8"/>
      <c r="Y5" s="8"/>
    </row>
    <row r="6" spans="2:25" ht="15.75" thickBot="1" x14ac:dyDescent="0.3">
      <c r="B6" s="36"/>
      <c r="C6" s="36"/>
      <c r="D6" s="36"/>
      <c r="E6" s="36"/>
      <c r="G6" t="s">
        <v>35</v>
      </c>
      <c r="N6" t="s">
        <v>19</v>
      </c>
      <c r="O6" s="2">
        <f>J11</f>
        <v>0.77092087943898679</v>
      </c>
      <c r="P6">
        <f t="shared" si="0"/>
        <v>0.59431900235498081</v>
      </c>
      <c r="Q6" s="2"/>
      <c r="T6" s="9"/>
      <c r="U6" s="9"/>
      <c r="V6" s="9"/>
      <c r="W6" s="9"/>
      <c r="X6" s="9"/>
      <c r="Y6" s="9"/>
    </row>
    <row r="7" spans="2:25" ht="15.75" thickBot="1" x14ac:dyDescent="0.3">
      <c r="B7" s="36"/>
      <c r="C7" s="36"/>
      <c r="D7" s="36"/>
      <c r="E7" s="36"/>
      <c r="G7" s="13"/>
      <c r="H7" s="14" t="str">
        <f>C10</f>
        <v>Y</v>
      </c>
      <c r="I7" s="14" t="str">
        <f>C10</f>
        <v>Y</v>
      </c>
      <c r="J7" s="15" t="str">
        <f>D10</f>
        <v>X1</v>
      </c>
      <c r="N7" t="s">
        <v>20</v>
      </c>
      <c r="O7">
        <f>H10</f>
        <v>116</v>
      </c>
      <c r="T7" s="9"/>
      <c r="U7" s="12"/>
      <c r="V7" s="12"/>
      <c r="Y7" s="9"/>
    </row>
    <row r="8" spans="2:25" x14ac:dyDescent="0.25">
      <c r="G8" s="16"/>
      <c r="H8" s="17" t="s">
        <v>33</v>
      </c>
      <c r="I8" s="17" t="s">
        <v>33</v>
      </c>
      <c r="J8" s="18" t="s">
        <v>33</v>
      </c>
      <c r="T8" s="8"/>
      <c r="U8" s="11"/>
      <c r="V8" s="11"/>
      <c r="Y8" s="8"/>
    </row>
    <row r="9" spans="2:25" x14ac:dyDescent="0.25">
      <c r="G9" s="16"/>
      <c r="H9" s="17" t="str">
        <f>D10</f>
        <v>X1</v>
      </c>
      <c r="I9" s="17" t="str">
        <f>E10</f>
        <v>X2</v>
      </c>
      <c r="J9" s="18" t="str">
        <f>E10</f>
        <v>X2</v>
      </c>
      <c r="N9" t="s">
        <v>21</v>
      </c>
      <c r="O9">
        <f>(O7-3)*(1+O6)</f>
        <v>200.1140593766055</v>
      </c>
      <c r="T9" s="8"/>
      <c r="U9" s="11"/>
      <c r="V9" s="11"/>
      <c r="Y9" s="8"/>
    </row>
    <row r="10" spans="2:25" x14ac:dyDescent="0.25">
      <c r="C10" t="s">
        <v>30</v>
      </c>
      <c r="D10" t="s">
        <v>31</v>
      </c>
      <c r="E10" t="s">
        <v>32</v>
      </c>
      <c r="G10" s="16" t="s">
        <v>20</v>
      </c>
      <c r="H10" s="17">
        <f>COUNT(C11:C510)</f>
        <v>116</v>
      </c>
      <c r="I10" s="17">
        <f t="shared" ref="I10:J10" si="1">COUNT(D11:D510)</f>
        <v>116</v>
      </c>
      <c r="J10" s="18">
        <f t="shared" si="1"/>
        <v>116</v>
      </c>
      <c r="N10" t="s">
        <v>22</v>
      </c>
      <c r="O10">
        <f>2*((1-P4-P6-P5+(2*O4*O6*O5)))</f>
        <v>0.27203809477051943</v>
      </c>
    </row>
    <row r="11" spans="2:25" x14ac:dyDescent="0.25">
      <c r="B11">
        <v>1</v>
      </c>
      <c r="C11" s="7">
        <v>1.4225461969030297</v>
      </c>
      <c r="D11" s="7">
        <v>12.65</v>
      </c>
      <c r="E11" s="7">
        <v>14.283333333333335</v>
      </c>
      <c r="G11" s="16" t="s">
        <v>2</v>
      </c>
      <c r="H11" s="17">
        <f>CORREL(C11:C510,D11:D510)</f>
        <v>0.80632959996774434</v>
      </c>
      <c r="I11" s="17">
        <f>CORREL(C11:C510,E11:E510)</f>
        <v>0.69843677175072605</v>
      </c>
      <c r="J11" s="18">
        <f>CORREL(D11:D510,E11:E510)</f>
        <v>0.77092087943898679</v>
      </c>
      <c r="N11" t="s">
        <v>23</v>
      </c>
      <c r="O11">
        <f>O9/O10</f>
        <v>735.61042818438273</v>
      </c>
      <c r="U11" s="7"/>
      <c r="V11" s="7"/>
      <c r="Y11" s="7"/>
    </row>
    <row r="12" spans="2:25" x14ac:dyDescent="0.25">
      <c r="B12">
        <v>2</v>
      </c>
      <c r="C12" s="7">
        <v>1.0718738293914418</v>
      </c>
      <c r="D12" s="7">
        <v>12.405555555555557</v>
      </c>
      <c r="E12" s="7">
        <v>15.616666666666665</v>
      </c>
      <c r="G12" s="19" t="s">
        <v>34</v>
      </c>
      <c r="H12" s="20" t="s">
        <v>0</v>
      </c>
      <c r="I12" s="20" t="s">
        <v>1</v>
      </c>
      <c r="J12" s="21" t="s">
        <v>19</v>
      </c>
      <c r="N12" t="s">
        <v>24</v>
      </c>
      <c r="O12">
        <f>O11^0.5</f>
        <v>27.12213907833198</v>
      </c>
      <c r="U12" s="7"/>
      <c r="V12" s="7"/>
      <c r="Y12" s="7"/>
    </row>
    <row r="13" spans="2:25" x14ac:dyDescent="0.25">
      <c r="B13">
        <v>3</v>
      </c>
      <c r="C13" s="7">
        <v>1.7650469098096793</v>
      </c>
      <c r="D13" s="7">
        <v>12.444444444444445</v>
      </c>
      <c r="E13" s="7">
        <v>15.916666666666666</v>
      </c>
      <c r="N13" t="s">
        <v>25</v>
      </c>
      <c r="O13">
        <f>O5-O4</f>
        <v>-0.10789282821701829</v>
      </c>
      <c r="U13" s="7"/>
      <c r="V13" s="7"/>
      <c r="Y13" s="7"/>
    </row>
    <row r="14" spans="2:25" x14ac:dyDescent="0.25">
      <c r="B14">
        <v>4</v>
      </c>
      <c r="C14" s="7">
        <v>1.4332473117564115</v>
      </c>
      <c r="D14" s="7">
        <v>12.872222222222222</v>
      </c>
      <c r="E14" s="7">
        <v>14.4</v>
      </c>
      <c r="G14" t="str">
        <f>IF(AVERAGE(H10:J10)=H10,"ok","ERROR samples must be same size")</f>
        <v>ok</v>
      </c>
      <c r="N14" t="s">
        <v>26</v>
      </c>
      <c r="O14">
        <f>O12*O13</f>
        <v>-2.9262842924565509</v>
      </c>
      <c r="P14">
        <f>ABS(O14)</f>
        <v>2.9262842924565509</v>
      </c>
      <c r="U14" s="7"/>
      <c r="V14" s="7"/>
      <c r="Y14" s="7"/>
    </row>
    <row r="15" spans="2:25" x14ac:dyDescent="0.25">
      <c r="B15">
        <v>5</v>
      </c>
      <c r="C15" s="7">
        <v>0.85307594752544014</v>
      </c>
      <c r="D15" s="7">
        <v>12.127777777777778</v>
      </c>
      <c r="E15" s="7">
        <v>13.133333333333335</v>
      </c>
      <c r="G15" t="s">
        <v>13</v>
      </c>
      <c r="U15" s="7"/>
      <c r="V15" s="7"/>
      <c r="Y15" s="7"/>
    </row>
    <row r="16" spans="2:25" x14ac:dyDescent="0.25">
      <c r="B16">
        <v>6</v>
      </c>
      <c r="C16" s="7">
        <v>1.7337415582629192</v>
      </c>
      <c r="D16" s="7">
        <v>11.622222222222222</v>
      </c>
      <c r="E16" s="7">
        <v>13.716666666666665</v>
      </c>
      <c r="G16" s="13" t="s">
        <v>36</v>
      </c>
      <c r="H16" s="22"/>
      <c r="I16" s="37">
        <f>ABS(H11-I11)</f>
        <v>0.10789282821701829</v>
      </c>
      <c r="J16" s="23"/>
      <c r="K16" s="24"/>
      <c r="N16" t="s">
        <v>41</v>
      </c>
      <c r="P16">
        <f>TDIST(P14,100,2)</f>
        <v>4.2460462900814448E-3</v>
      </c>
      <c r="Q16">
        <f>IF(P16&gt;0.001,P16,"p&lt;0.001")</f>
        <v>4.2460462900814448E-3</v>
      </c>
      <c r="U16" s="7"/>
      <c r="V16" s="7"/>
      <c r="Y16" s="7"/>
    </row>
    <row r="17" spans="2:25" x14ac:dyDescent="0.25">
      <c r="B17">
        <v>7</v>
      </c>
      <c r="C17" s="7">
        <v>0.769624444075382</v>
      </c>
      <c r="D17" s="7">
        <v>11.427777777777777</v>
      </c>
      <c r="E17" s="7">
        <v>12.933333333333334</v>
      </c>
      <c r="G17" s="16"/>
      <c r="H17" s="25"/>
      <c r="I17" s="38"/>
      <c r="J17" s="25"/>
      <c r="K17" s="26"/>
      <c r="N17" t="s">
        <v>40</v>
      </c>
      <c r="P17">
        <f>TDIST(P14,O7-3,1)</f>
        <v>2.0738718512864659E-3</v>
      </c>
      <c r="Q17">
        <f>IF(P17&gt;0.001,P17,"p&lt;0.001")</f>
        <v>2.0738718512864659E-3</v>
      </c>
      <c r="U17" s="7"/>
      <c r="V17" s="7"/>
      <c r="Y17" s="7"/>
    </row>
    <row r="18" spans="2:25" x14ac:dyDescent="0.25">
      <c r="B18">
        <v>8</v>
      </c>
      <c r="C18" s="7">
        <v>0.80394320004288589</v>
      </c>
      <c r="D18" s="7">
        <v>11.261111111111111</v>
      </c>
      <c r="E18" s="7">
        <v>14.15</v>
      </c>
      <c r="G18" s="16" t="s">
        <v>37</v>
      </c>
      <c r="H18" s="25"/>
      <c r="I18" s="38">
        <f>P14</f>
        <v>2.9262842924565509</v>
      </c>
      <c r="J18" s="27"/>
      <c r="K18" s="26"/>
      <c r="U18" s="7"/>
      <c r="V18" s="7"/>
      <c r="Y18" s="7"/>
    </row>
    <row r="19" spans="2:25" x14ac:dyDescent="0.25">
      <c r="B19">
        <v>9</v>
      </c>
      <c r="C19" s="7">
        <v>1.5880717048606534</v>
      </c>
      <c r="D19" s="7">
        <v>12.388888888888891</v>
      </c>
      <c r="E19" s="7">
        <v>14.016666666666666</v>
      </c>
      <c r="G19" s="16" t="s">
        <v>38</v>
      </c>
      <c r="H19" s="25"/>
      <c r="I19" s="17">
        <f>O7-3</f>
        <v>113</v>
      </c>
      <c r="J19" s="25"/>
      <c r="K19" s="26"/>
      <c r="U19" s="7"/>
      <c r="V19" s="7"/>
      <c r="Y19" s="7"/>
    </row>
    <row r="20" spans="2:25" x14ac:dyDescent="0.25">
      <c r="B20">
        <v>10</v>
      </c>
      <c r="C20" s="7">
        <v>0.65742378690543324</v>
      </c>
      <c r="D20" s="7">
        <v>11.172222222222222</v>
      </c>
      <c r="E20" s="7">
        <v>11.666666666666668</v>
      </c>
      <c r="G20" s="16"/>
      <c r="H20" s="25"/>
      <c r="I20" s="17"/>
      <c r="J20" s="25"/>
      <c r="K20" s="26"/>
      <c r="U20" s="7"/>
      <c r="V20" s="7"/>
      <c r="Y20" s="7"/>
    </row>
    <row r="21" spans="2:25" x14ac:dyDescent="0.25">
      <c r="B21">
        <v>11</v>
      </c>
      <c r="C21" s="7">
        <v>-0.39236981082530242</v>
      </c>
      <c r="D21" s="7">
        <v>10.838888888888889</v>
      </c>
      <c r="E21" s="7">
        <v>11.35</v>
      </c>
      <c r="G21" s="16" t="s">
        <v>39</v>
      </c>
      <c r="H21" s="25"/>
      <c r="I21" s="38">
        <f>Q16</f>
        <v>4.2460462900814448E-3</v>
      </c>
      <c r="J21" s="27"/>
      <c r="K21" s="29"/>
      <c r="O21" s="2"/>
      <c r="Q21" s="2"/>
      <c r="U21" s="7"/>
      <c r="V21" s="7"/>
      <c r="Y21" s="7"/>
    </row>
    <row r="22" spans="2:25" x14ac:dyDescent="0.25">
      <c r="B22">
        <v>12</v>
      </c>
      <c r="C22" s="7">
        <v>1.4450941608675085</v>
      </c>
      <c r="D22" s="7">
        <v>11.444444444444443</v>
      </c>
      <c r="E22" s="7">
        <v>13.016666666666666</v>
      </c>
      <c r="G22" s="16"/>
      <c r="H22" s="25"/>
      <c r="I22" s="17"/>
      <c r="J22" s="25"/>
      <c r="K22" s="26"/>
      <c r="O22" s="2"/>
      <c r="Q22" s="2"/>
      <c r="U22" s="7"/>
      <c r="V22" s="7"/>
      <c r="Y22" s="7"/>
    </row>
    <row r="23" spans="2:25" x14ac:dyDescent="0.25">
      <c r="B23">
        <v>13</v>
      </c>
      <c r="C23" s="7">
        <v>0.98035651003988789</v>
      </c>
      <c r="D23" s="7">
        <v>10.744444444444445</v>
      </c>
      <c r="E23" s="7">
        <v>13.466666666666665</v>
      </c>
      <c r="G23" s="19" t="s">
        <v>42</v>
      </c>
      <c r="H23" s="30"/>
      <c r="I23" s="39">
        <f>Q17</f>
        <v>2.0738718512864659E-3</v>
      </c>
      <c r="J23" s="32"/>
      <c r="K23" s="33"/>
      <c r="O23" s="2"/>
      <c r="Q23" s="2"/>
      <c r="U23" s="7"/>
      <c r="V23" s="7"/>
      <c r="Y23" s="7"/>
    </row>
    <row r="24" spans="2:25" x14ac:dyDescent="0.25">
      <c r="B24">
        <v>14</v>
      </c>
      <c r="C24" s="7">
        <v>-1.9520547048352842E-2</v>
      </c>
      <c r="D24" s="7">
        <v>10.661111111111111</v>
      </c>
      <c r="E24" s="7">
        <v>10.966666666666667</v>
      </c>
      <c r="U24" s="7"/>
      <c r="V24" s="7"/>
      <c r="Y24" s="7"/>
    </row>
    <row r="25" spans="2:25" x14ac:dyDescent="0.25">
      <c r="B25">
        <v>15</v>
      </c>
      <c r="C25" s="7">
        <v>0.5268650947375475</v>
      </c>
      <c r="D25" s="7">
        <v>11.627777777777778</v>
      </c>
      <c r="E25" s="7">
        <v>12.533333333333333</v>
      </c>
      <c r="U25" s="7"/>
      <c r="V25" s="7"/>
      <c r="Y25" s="7"/>
    </row>
    <row r="26" spans="2:25" x14ac:dyDescent="0.25">
      <c r="B26">
        <v>16</v>
      </c>
      <c r="C26" s="7">
        <v>1.3955440755330162</v>
      </c>
      <c r="D26" s="7">
        <v>11.911111111111111</v>
      </c>
      <c r="E26" s="7">
        <v>13.133333333333335</v>
      </c>
      <c r="U26" s="7"/>
      <c r="V26" s="7"/>
      <c r="Y26" s="7"/>
    </row>
    <row r="27" spans="2:25" x14ac:dyDescent="0.25">
      <c r="B27">
        <v>17</v>
      </c>
      <c r="C27" s="7">
        <v>1.3997916660374823</v>
      </c>
      <c r="D27" s="7">
        <v>11.911111111111111</v>
      </c>
      <c r="E27" s="7">
        <v>12.033333333333333</v>
      </c>
      <c r="U27" s="7"/>
      <c r="V27" s="7"/>
      <c r="Y27" s="7"/>
    </row>
    <row r="28" spans="2:25" x14ac:dyDescent="0.25">
      <c r="B28">
        <v>18</v>
      </c>
      <c r="C28" s="7">
        <v>1.1195422655596909</v>
      </c>
      <c r="D28" s="7">
        <v>12.28888888888889</v>
      </c>
      <c r="E28" s="7">
        <v>14.783333333333335</v>
      </c>
      <c r="U28" s="7"/>
      <c r="V28" s="7"/>
      <c r="Y28" s="7"/>
    </row>
    <row r="29" spans="2:25" x14ac:dyDescent="0.25">
      <c r="B29">
        <v>19</v>
      </c>
      <c r="C29" s="7">
        <v>-2.9325970083555131E-2</v>
      </c>
      <c r="D29" s="7">
        <v>9.5277777777777786</v>
      </c>
      <c r="E29" s="7">
        <v>11.066666666666666</v>
      </c>
      <c r="U29" s="7"/>
      <c r="V29" s="7"/>
      <c r="Y29" s="7"/>
    </row>
    <row r="30" spans="2:25" x14ac:dyDescent="0.25">
      <c r="B30">
        <v>20</v>
      </c>
      <c r="C30" s="7">
        <v>0.92362050056255451</v>
      </c>
      <c r="D30" s="7">
        <v>11.255555555555555</v>
      </c>
      <c r="E30" s="7">
        <v>12.316666666666666</v>
      </c>
      <c r="U30" s="7"/>
      <c r="V30" s="7"/>
      <c r="Y30" s="7"/>
    </row>
    <row r="31" spans="2:25" x14ac:dyDescent="0.25">
      <c r="B31">
        <v>21</v>
      </c>
      <c r="C31" s="7">
        <v>1.9521418714327894</v>
      </c>
      <c r="D31" s="7">
        <v>11.68888888888889</v>
      </c>
      <c r="E31" s="7">
        <v>13.733333333333334</v>
      </c>
      <c r="U31" s="7"/>
      <c r="V31" s="7"/>
      <c r="Y31" s="7"/>
    </row>
    <row r="32" spans="2:25" x14ac:dyDescent="0.25">
      <c r="B32">
        <v>22</v>
      </c>
      <c r="C32" s="7">
        <v>0.29456889890252008</v>
      </c>
      <c r="D32" s="7">
        <v>10.761111111111111</v>
      </c>
      <c r="E32" s="7">
        <v>11.433333333333334</v>
      </c>
      <c r="U32" s="7"/>
      <c r="V32" s="7"/>
      <c r="Y32" s="7"/>
    </row>
    <row r="33" spans="2:25" x14ac:dyDescent="0.25">
      <c r="B33">
        <v>23</v>
      </c>
      <c r="C33" s="7">
        <v>0.89973912124802857</v>
      </c>
      <c r="D33" s="7">
        <v>10.694444444444443</v>
      </c>
      <c r="E33" s="7">
        <v>12.916666666666666</v>
      </c>
      <c r="U33" s="7"/>
      <c r="V33" s="7"/>
      <c r="Y33" s="7"/>
    </row>
    <row r="34" spans="2:25" x14ac:dyDescent="0.25">
      <c r="B34">
        <v>24</v>
      </c>
      <c r="C34" s="7">
        <v>-2.452621425825097E-2</v>
      </c>
      <c r="D34" s="7">
        <v>9.8722222222222218</v>
      </c>
      <c r="E34" s="7">
        <v>13.033333333333335</v>
      </c>
      <c r="U34" s="7"/>
      <c r="V34" s="7"/>
      <c r="Y34" s="7"/>
    </row>
    <row r="35" spans="2:25" x14ac:dyDescent="0.25">
      <c r="B35">
        <v>25</v>
      </c>
      <c r="C35" s="7">
        <v>-0.21081314363672471</v>
      </c>
      <c r="D35" s="7">
        <v>9.9888888888888889</v>
      </c>
      <c r="E35" s="7">
        <v>12.416666666666668</v>
      </c>
      <c r="U35" s="7"/>
      <c r="V35" s="7"/>
      <c r="Y35" s="7"/>
    </row>
    <row r="36" spans="2:25" x14ac:dyDescent="0.25">
      <c r="B36">
        <v>26</v>
      </c>
      <c r="C36" s="7">
        <v>1.865094168201576</v>
      </c>
      <c r="D36" s="7">
        <v>12.144444444444446</v>
      </c>
      <c r="E36" s="7">
        <v>12.916666666666666</v>
      </c>
      <c r="U36" s="7"/>
      <c r="V36" s="7"/>
      <c r="Y36" s="7"/>
    </row>
    <row r="37" spans="2:25" x14ac:dyDescent="0.25">
      <c r="B37">
        <v>27</v>
      </c>
      <c r="C37" s="7">
        <v>1.4781631541536562</v>
      </c>
      <c r="D37" s="7">
        <v>11.927777777777777</v>
      </c>
      <c r="E37" s="7">
        <v>13.816666666666666</v>
      </c>
      <c r="U37" s="7"/>
      <c r="V37" s="7"/>
      <c r="Y37" s="7"/>
    </row>
    <row r="38" spans="2:25" x14ac:dyDescent="0.25">
      <c r="B38">
        <v>28</v>
      </c>
      <c r="C38" s="7">
        <v>-1.0349883326986569E-2</v>
      </c>
      <c r="D38" s="7">
        <v>10.705555555555556</v>
      </c>
      <c r="E38" s="7">
        <v>12.05</v>
      </c>
      <c r="U38" s="7"/>
      <c r="V38" s="7"/>
      <c r="Y38" s="7"/>
    </row>
    <row r="39" spans="2:25" x14ac:dyDescent="0.25">
      <c r="B39">
        <v>29</v>
      </c>
      <c r="C39" s="7">
        <v>0.38335961912097033</v>
      </c>
      <c r="D39" s="7">
        <v>10.488888888888889</v>
      </c>
      <c r="E39" s="7">
        <v>12.4</v>
      </c>
      <c r="U39" s="7"/>
      <c r="V39" s="7"/>
      <c r="Y39" s="7"/>
    </row>
    <row r="40" spans="2:25" x14ac:dyDescent="0.25">
      <c r="B40">
        <v>30</v>
      </c>
      <c r="C40" s="7">
        <v>0.65132678190186544</v>
      </c>
      <c r="D40" s="7">
        <v>10.794444444444444</v>
      </c>
      <c r="E40" s="7">
        <v>12.1</v>
      </c>
      <c r="U40" s="7"/>
      <c r="V40" s="7"/>
      <c r="Y40" s="7"/>
    </row>
    <row r="41" spans="2:25" x14ac:dyDescent="0.25">
      <c r="B41">
        <v>31</v>
      </c>
      <c r="C41" s="7">
        <v>-0.20650883334436454</v>
      </c>
      <c r="D41" s="7">
        <v>9.344444444444445</v>
      </c>
      <c r="E41" s="7">
        <v>10.9</v>
      </c>
      <c r="U41" s="7"/>
      <c r="V41" s="7"/>
      <c r="Y41" s="7"/>
    </row>
    <row r="42" spans="2:25" x14ac:dyDescent="0.25">
      <c r="B42">
        <v>32</v>
      </c>
      <c r="C42" s="7">
        <v>1.1180374709124421</v>
      </c>
      <c r="D42" s="7">
        <v>12.566666666666668</v>
      </c>
      <c r="E42" s="7">
        <v>14.366666666666665</v>
      </c>
      <c r="U42" s="7"/>
      <c r="V42" s="7"/>
      <c r="Y42" s="7"/>
    </row>
    <row r="43" spans="2:25" x14ac:dyDescent="0.25">
      <c r="B43">
        <v>33</v>
      </c>
      <c r="C43" s="7">
        <v>1.2996719950581803</v>
      </c>
      <c r="D43" s="7">
        <v>12.427777777777777</v>
      </c>
      <c r="E43" s="7">
        <v>16.016666666666666</v>
      </c>
      <c r="U43" s="7"/>
      <c r="V43" s="7"/>
      <c r="Y43" s="7"/>
    </row>
    <row r="44" spans="2:25" x14ac:dyDescent="0.25">
      <c r="B44">
        <v>34</v>
      </c>
      <c r="C44" s="7">
        <v>1.1790775856483429</v>
      </c>
      <c r="D44" s="7">
        <v>13.81111111111111</v>
      </c>
      <c r="E44" s="7">
        <v>15.916666666666666</v>
      </c>
      <c r="U44" s="7"/>
      <c r="V44" s="7"/>
      <c r="Y44" s="7"/>
    </row>
    <row r="45" spans="2:25" x14ac:dyDescent="0.25">
      <c r="B45">
        <v>35</v>
      </c>
      <c r="C45" s="7">
        <v>-1.5389317021501057E-2</v>
      </c>
      <c r="D45" s="7">
        <v>10.722222222222223</v>
      </c>
      <c r="E45" s="7">
        <v>11.666666666666668</v>
      </c>
      <c r="U45" s="7"/>
      <c r="V45" s="7"/>
      <c r="Y45" s="7"/>
    </row>
    <row r="46" spans="2:25" x14ac:dyDescent="0.25">
      <c r="B46">
        <v>36</v>
      </c>
      <c r="C46" s="7">
        <v>1.4210823727211546</v>
      </c>
      <c r="D46" s="7">
        <v>12.78888888888889</v>
      </c>
      <c r="E46" s="7">
        <v>14.016666666666666</v>
      </c>
      <c r="U46" s="7"/>
      <c r="V46" s="7"/>
      <c r="Y46" s="7"/>
    </row>
    <row r="47" spans="2:25" x14ac:dyDescent="0.25">
      <c r="B47">
        <v>37</v>
      </c>
      <c r="C47" s="7">
        <v>0.60026020947126224</v>
      </c>
      <c r="D47" s="7">
        <v>11.416666666666666</v>
      </c>
      <c r="E47" s="7">
        <v>12.633333333333333</v>
      </c>
      <c r="U47" s="7"/>
      <c r="V47" s="7"/>
      <c r="Y47" s="7"/>
    </row>
    <row r="48" spans="2:25" x14ac:dyDescent="0.25">
      <c r="B48">
        <v>38</v>
      </c>
      <c r="C48" s="7">
        <v>-1.0867858593239679</v>
      </c>
      <c r="D48" s="7">
        <v>9.6055555555555543</v>
      </c>
      <c r="E48" s="7">
        <v>9.9499999999999993</v>
      </c>
      <c r="U48" s="7"/>
      <c r="V48" s="7"/>
      <c r="Y48" s="7"/>
    </row>
    <row r="49" spans="2:25" x14ac:dyDescent="0.25">
      <c r="B49">
        <v>39</v>
      </c>
      <c r="C49" s="7">
        <v>0.53539483026739598</v>
      </c>
      <c r="D49" s="7">
        <v>11.450000000000001</v>
      </c>
      <c r="E49" s="7">
        <v>12.35</v>
      </c>
      <c r="U49" s="7"/>
      <c r="V49" s="7"/>
      <c r="Y49" s="7"/>
    </row>
    <row r="50" spans="2:25" x14ac:dyDescent="0.25">
      <c r="B50">
        <v>40</v>
      </c>
      <c r="C50" s="7">
        <v>3.109792734490107E-2</v>
      </c>
      <c r="D50" s="7">
        <v>11.411111111111111</v>
      </c>
      <c r="E50" s="7">
        <v>13.233333333333334</v>
      </c>
      <c r="U50" s="7"/>
      <c r="V50" s="7"/>
      <c r="Y50" s="7"/>
    </row>
    <row r="51" spans="2:25" x14ac:dyDescent="0.25">
      <c r="B51">
        <v>41</v>
      </c>
      <c r="C51" s="7">
        <v>-1.1002347292752561</v>
      </c>
      <c r="D51" s="7">
        <v>9.6777777777777771</v>
      </c>
      <c r="E51" s="7">
        <v>10.199999999999999</v>
      </c>
      <c r="U51" s="7"/>
      <c r="V51" s="7"/>
      <c r="Y51" s="7"/>
    </row>
    <row r="52" spans="2:25" x14ac:dyDescent="0.25">
      <c r="B52">
        <v>42</v>
      </c>
      <c r="C52" s="7">
        <v>1.0986612834893963</v>
      </c>
      <c r="D52" s="7">
        <v>10.877777777777778</v>
      </c>
      <c r="E52" s="7">
        <v>13.133333333333335</v>
      </c>
      <c r="U52" s="7"/>
      <c r="V52" s="7"/>
      <c r="Y52" s="7"/>
    </row>
    <row r="53" spans="2:25" x14ac:dyDescent="0.25">
      <c r="B53">
        <v>43</v>
      </c>
      <c r="C53" s="7">
        <v>-0.49955802029767327</v>
      </c>
      <c r="D53" s="7">
        <v>10.466666666666667</v>
      </c>
      <c r="E53" s="7">
        <v>11.35</v>
      </c>
      <c r="U53" s="7"/>
      <c r="V53" s="7"/>
      <c r="Y53" s="7"/>
    </row>
    <row r="54" spans="2:25" x14ac:dyDescent="0.25">
      <c r="B54">
        <v>44</v>
      </c>
      <c r="C54" s="7">
        <v>-0.83328340042243476</v>
      </c>
      <c r="D54" s="7">
        <v>9.3777777777777782</v>
      </c>
      <c r="E54" s="7">
        <v>10.466666666666667</v>
      </c>
      <c r="U54" s="7"/>
      <c r="V54" s="7"/>
      <c r="Y54" s="7"/>
    </row>
    <row r="55" spans="2:25" x14ac:dyDescent="0.25">
      <c r="B55">
        <v>45</v>
      </c>
      <c r="C55" s="7">
        <v>0.64023991008449255</v>
      </c>
      <c r="D55" s="7">
        <v>12.555555555555557</v>
      </c>
      <c r="E55" s="7">
        <v>14.283333333333335</v>
      </c>
      <c r="U55" s="7"/>
      <c r="V55" s="7"/>
      <c r="Y55" s="7"/>
    </row>
    <row r="56" spans="2:25" x14ac:dyDescent="0.25">
      <c r="B56">
        <v>46</v>
      </c>
      <c r="C56" s="7">
        <v>2.4744793796388858</v>
      </c>
      <c r="D56" s="7">
        <v>13.116666666666665</v>
      </c>
      <c r="E56" s="7">
        <v>16.616666666666667</v>
      </c>
      <c r="U56" s="7"/>
      <c r="V56" s="7"/>
      <c r="Y56" s="7"/>
    </row>
    <row r="57" spans="2:25" x14ac:dyDescent="0.25">
      <c r="B57">
        <v>47</v>
      </c>
      <c r="C57" s="7">
        <v>1.2187980196212531</v>
      </c>
      <c r="D57" s="7">
        <v>11.566666666666668</v>
      </c>
      <c r="E57" s="7">
        <v>12.65</v>
      </c>
      <c r="U57" s="7"/>
      <c r="V57" s="7"/>
      <c r="Y57" s="7"/>
    </row>
    <row r="58" spans="2:25" x14ac:dyDescent="0.25">
      <c r="B58">
        <v>48</v>
      </c>
      <c r="C58" s="7">
        <v>0.79009442412099706</v>
      </c>
      <c r="D58" s="7">
        <v>10.611111111111111</v>
      </c>
      <c r="E58" s="7">
        <v>11.066666666666666</v>
      </c>
      <c r="U58" s="7"/>
      <c r="V58" s="7"/>
      <c r="Y58" s="7"/>
    </row>
    <row r="59" spans="2:25" x14ac:dyDescent="0.25">
      <c r="B59">
        <v>49</v>
      </c>
      <c r="C59" s="7">
        <v>1.4363197025535019</v>
      </c>
      <c r="D59" s="7">
        <v>11.4</v>
      </c>
      <c r="E59" s="7">
        <v>14.85</v>
      </c>
      <c r="U59" s="7"/>
      <c r="V59" s="7"/>
      <c r="Y59" s="7"/>
    </row>
    <row r="60" spans="2:25" x14ac:dyDescent="0.25">
      <c r="B60">
        <v>50</v>
      </c>
      <c r="C60" s="7">
        <v>0.26519156108099318</v>
      </c>
      <c r="D60" s="7">
        <v>10.605555555555554</v>
      </c>
      <c r="E60" s="7">
        <v>11.933333333333334</v>
      </c>
      <c r="U60" s="7"/>
      <c r="V60" s="7"/>
      <c r="Y60" s="7"/>
    </row>
    <row r="61" spans="2:25" x14ac:dyDescent="0.25">
      <c r="B61">
        <v>51</v>
      </c>
      <c r="C61" s="7">
        <v>0.63526399198103423</v>
      </c>
      <c r="D61" s="7">
        <v>10.133333333333333</v>
      </c>
      <c r="E61" s="7">
        <v>12.016666666666667</v>
      </c>
      <c r="U61" s="7"/>
      <c r="V61" s="7"/>
      <c r="Y61" s="7"/>
    </row>
    <row r="62" spans="2:25" x14ac:dyDescent="0.25">
      <c r="B62">
        <v>52</v>
      </c>
      <c r="C62" s="7">
        <v>1.9407735889676059</v>
      </c>
      <c r="D62" s="7">
        <v>11.511111111111111</v>
      </c>
      <c r="E62" s="7">
        <v>14.633333333333335</v>
      </c>
      <c r="U62" s="7"/>
      <c r="V62" s="7"/>
      <c r="Y62" s="7"/>
    </row>
    <row r="63" spans="2:25" x14ac:dyDescent="0.25">
      <c r="B63">
        <v>53</v>
      </c>
      <c r="C63" s="7">
        <v>1.6417766653006218</v>
      </c>
      <c r="D63" s="7">
        <v>12.65</v>
      </c>
      <c r="E63" s="7">
        <v>12.4</v>
      </c>
      <c r="U63" s="7"/>
      <c r="V63" s="7"/>
      <c r="Y63" s="7"/>
    </row>
    <row r="64" spans="2:25" x14ac:dyDescent="0.25">
      <c r="B64">
        <v>54</v>
      </c>
      <c r="C64" s="7">
        <v>0.51722616486888462</v>
      </c>
      <c r="D64" s="7">
        <v>10.583333333333334</v>
      </c>
      <c r="E64" s="7">
        <v>12.4</v>
      </c>
      <c r="U64" s="7"/>
      <c r="V64" s="7"/>
      <c r="Y64" s="7"/>
    </row>
    <row r="65" spans="2:25" x14ac:dyDescent="0.25">
      <c r="B65">
        <v>55</v>
      </c>
      <c r="C65" s="7">
        <v>0.93423640137882891</v>
      </c>
      <c r="D65" s="7">
        <v>10.383333333333333</v>
      </c>
      <c r="E65" s="7">
        <v>10.416666666666668</v>
      </c>
      <c r="U65" s="7"/>
      <c r="V65" s="7"/>
      <c r="Y65" s="7"/>
    </row>
    <row r="66" spans="2:25" x14ac:dyDescent="0.25">
      <c r="B66">
        <v>56</v>
      </c>
      <c r="C66" s="7">
        <v>1.9220729269340524</v>
      </c>
      <c r="D66" s="7">
        <v>11.861111111111112</v>
      </c>
      <c r="E66" s="7">
        <v>11.766666666666667</v>
      </c>
      <c r="U66" s="7"/>
      <c r="V66" s="7"/>
      <c r="Y66" s="7"/>
    </row>
    <row r="67" spans="2:25" x14ac:dyDescent="0.25">
      <c r="B67">
        <v>57</v>
      </c>
      <c r="C67" s="7">
        <v>0.1728157080874799</v>
      </c>
      <c r="D67" s="7">
        <v>9.5</v>
      </c>
      <c r="E67" s="7">
        <v>10.466666666666667</v>
      </c>
      <c r="U67" s="7"/>
      <c r="V67" s="7"/>
      <c r="Y67" s="7"/>
    </row>
    <row r="68" spans="2:25" x14ac:dyDescent="0.25">
      <c r="B68">
        <v>58</v>
      </c>
      <c r="C68" s="7">
        <v>1.1550950886509035</v>
      </c>
      <c r="D68" s="7">
        <v>10.472222222222221</v>
      </c>
      <c r="E68" s="7">
        <v>13.316666666666666</v>
      </c>
      <c r="U68" s="7"/>
      <c r="V68" s="7"/>
      <c r="Y68" s="7"/>
    </row>
    <row r="69" spans="2:25" x14ac:dyDescent="0.25">
      <c r="B69">
        <v>59</v>
      </c>
      <c r="C69" s="7">
        <v>1.3744981131924061</v>
      </c>
      <c r="D69" s="7">
        <v>12.016666666666667</v>
      </c>
      <c r="E69" s="7">
        <v>13.433333333333334</v>
      </c>
      <c r="U69" s="7"/>
      <c r="V69" s="7"/>
      <c r="Y69" s="7"/>
    </row>
    <row r="70" spans="2:25" x14ac:dyDescent="0.25">
      <c r="B70">
        <v>60</v>
      </c>
      <c r="C70" s="7">
        <v>1.021114403856179</v>
      </c>
      <c r="D70" s="7">
        <v>11.972222222222221</v>
      </c>
      <c r="E70" s="7">
        <v>13.766666666666666</v>
      </c>
      <c r="U70" s="7"/>
      <c r="V70" s="7"/>
      <c r="Y70" s="7"/>
    </row>
    <row r="71" spans="2:25" x14ac:dyDescent="0.25">
      <c r="B71">
        <v>61</v>
      </c>
      <c r="C71" s="7">
        <v>1.4134817635935379</v>
      </c>
      <c r="D71" s="7">
        <v>11.799999999999999</v>
      </c>
      <c r="E71" s="7">
        <v>13.95</v>
      </c>
      <c r="U71" s="7"/>
      <c r="V71" s="7"/>
      <c r="Y71" s="7"/>
    </row>
    <row r="72" spans="2:25" x14ac:dyDescent="0.25">
      <c r="B72">
        <v>62</v>
      </c>
      <c r="C72" s="7">
        <v>0.70237386249127465</v>
      </c>
      <c r="D72" s="7">
        <v>10.433333333333334</v>
      </c>
      <c r="E72" s="7">
        <v>12.033333333333333</v>
      </c>
      <c r="U72" s="7"/>
      <c r="V72" s="7"/>
      <c r="Y72" s="7"/>
    </row>
    <row r="73" spans="2:25" x14ac:dyDescent="0.25">
      <c r="B73">
        <v>63</v>
      </c>
      <c r="C73" s="7">
        <v>1.1506603546472276</v>
      </c>
      <c r="D73" s="7">
        <v>11.722222222222221</v>
      </c>
      <c r="E73" s="7">
        <v>13.466666666666665</v>
      </c>
      <c r="U73" s="7"/>
      <c r="V73" s="7"/>
      <c r="Y73" s="7"/>
    </row>
    <row r="74" spans="2:25" x14ac:dyDescent="0.25">
      <c r="B74">
        <v>64</v>
      </c>
      <c r="C74" s="7">
        <v>1.0455616042246125</v>
      </c>
      <c r="D74" s="7">
        <v>10.927777777777777</v>
      </c>
      <c r="E74" s="7">
        <v>12.8</v>
      </c>
      <c r="U74" s="7"/>
      <c r="V74" s="7"/>
      <c r="Y74" s="7"/>
    </row>
    <row r="75" spans="2:25" x14ac:dyDescent="0.25">
      <c r="B75">
        <v>65</v>
      </c>
      <c r="C75" s="7">
        <v>1.6877522671479979</v>
      </c>
      <c r="D75" s="7">
        <v>11.677777777777777</v>
      </c>
      <c r="E75" s="7">
        <v>15.85</v>
      </c>
      <c r="U75" s="7"/>
      <c r="V75" s="7"/>
      <c r="Y75" s="7"/>
    </row>
    <row r="76" spans="2:25" x14ac:dyDescent="0.25">
      <c r="B76">
        <v>66</v>
      </c>
      <c r="C76" s="7">
        <v>0.70908661865272293</v>
      </c>
      <c r="D76" s="7">
        <v>10.933333333333332</v>
      </c>
      <c r="E76" s="7">
        <v>11.283333333333333</v>
      </c>
      <c r="U76" s="7"/>
      <c r="V76" s="7"/>
      <c r="Y76" s="7"/>
    </row>
    <row r="77" spans="2:25" x14ac:dyDescent="0.25">
      <c r="B77">
        <v>67</v>
      </c>
      <c r="C77" s="7">
        <v>1.5796386577481862</v>
      </c>
      <c r="D77" s="7">
        <v>11.816666666666668</v>
      </c>
      <c r="E77" s="7">
        <v>13.183333333333334</v>
      </c>
      <c r="U77" s="7"/>
      <c r="V77" s="7"/>
      <c r="Y77" s="7"/>
    </row>
    <row r="78" spans="2:25" x14ac:dyDescent="0.25">
      <c r="B78">
        <v>68</v>
      </c>
      <c r="C78" s="7">
        <v>1.974973022468127</v>
      </c>
      <c r="D78" s="7">
        <v>12.761111111111111</v>
      </c>
      <c r="E78" s="7">
        <v>15.816666666666666</v>
      </c>
      <c r="U78" s="7"/>
      <c r="V78" s="7"/>
      <c r="Y78" s="7"/>
    </row>
    <row r="79" spans="2:25" x14ac:dyDescent="0.25">
      <c r="B79">
        <v>69</v>
      </c>
      <c r="C79" s="7">
        <v>3.1852434045596634</v>
      </c>
      <c r="D79" s="7">
        <v>14</v>
      </c>
      <c r="E79" s="7">
        <v>15.283333333333335</v>
      </c>
      <c r="U79" s="7"/>
      <c r="V79" s="7"/>
      <c r="Y79" s="7"/>
    </row>
    <row r="80" spans="2:25" x14ac:dyDescent="0.25">
      <c r="B80">
        <v>70</v>
      </c>
      <c r="C80" s="7">
        <v>0.69939419666326086</v>
      </c>
      <c r="D80" s="7">
        <v>12.78888888888889</v>
      </c>
      <c r="E80" s="7">
        <v>13.05</v>
      </c>
      <c r="U80" s="7"/>
      <c r="V80" s="7"/>
      <c r="Y80" s="7"/>
    </row>
    <row r="81" spans="2:25" x14ac:dyDescent="0.25">
      <c r="B81">
        <v>71</v>
      </c>
      <c r="C81" s="7">
        <v>0.60637970575173061</v>
      </c>
      <c r="D81" s="7">
        <v>10.700000000000001</v>
      </c>
      <c r="E81" s="7">
        <v>12.3</v>
      </c>
      <c r="U81" s="7"/>
      <c r="V81" s="7"/>
      <c r="Y81" s="7"/>
    </row>
    <row r="82" spans="2:25" x14ac:dyDescent="0.25">
      <c r="B82">
        <v>72</v>
      </c>
      <c r="C82" s="7">
        <v>2.4783575677051464</v>
      </c>
      <c r="D82" s="7">
        <v>12.261111111111111</v>
      </c>
      <c r="E82" s="7">
        <v>15.35</v>
      </c>
      <c r="U82" s="7"/>
      <c r="V82" s="7"/>
      <c r="Y82" s="7"/>
    </row>
    <row r="83" spans="2:25" x14ac:dyDescent="0.25">
      <c r="B83">
        <v>73</v>
      </c>
      <c r="C83" s="7">
        <v>1.0155507390140766</v>
      </c>
      <c r="D83" s="7">
        <v>12.050000000000002</v>
      </c>
      <c r="E83" s="7">
        <v>13.783333333333335</v>
      </c>
      <c r="U83" s="7"/>
      <c r="V83" s="7"/>
      <c r="Y83" s="7"/>
    </row>
    <row r="84" spans="2:25" x14ac:dyDescent="0.25">
      <c r="B84">
        <v>74</v>
      </c>
      <c r="C84" s="7">
        <v>0.84916241009227789</v>
      </c>
      <c r="D84" s="7">
        <v>10.677777777777777</v>
      </c>
      <c r="E84" s="7">
        <v>12.833333333333334</v>
      </c>
      <c r="U84" s="7"/>
      <c r="V84" s="7"/>
      <c r="Y84" s="7"/>
    </row>
    <row r="85" spans="2:25" x14ac:dyDescent="0.25">
      <c r="B85">
        <v>75</v>
      </c>
      <c r="C85" s="7">
        <v>0.57839693618203369</v>
      </c>
      <c r="D85" s="7">
        <v>10.627777777777778</v>
      </c>
      <c r="E85" s="7">
        <v>14.216666666666665</v>
      </c>
      <c r="U85" s="7"/>
      <c r="V85" s="7"/>
      <c r="Y85" s="7"/>
    </row>
    <row r="86" spans="2:25" x14ac:dyDescent="0.25">
      <c r="B86">
        <v>76</v>
      </c>
      <c r="C86" s="7">
        <v>2.028999939051507</v>
      </c>
      <c r="D86" s="7">
        <v>12.422222222222222</v>
      </c>
      <c r="E86" s="7">
        <v>14.166666666666666</v>
      </c>
      <c r="U86" s="7"/>
      <c r="V86" s="7"/>
      <c r="Y86" s="7"/>
    </row>
    <row r="87" spans="2:25" x14ac:dyDescent="0.25">
      <c r="B87">
        <v>77</v>
      </c>
      <c r="C87" s="7">
        <v>-0.68533429764308518</v>
      </c>
      <c r="D87" s="7">
        <v>9.8055555555555554</v>
      </c>
      <c r="E87" s="7">
        <v>10.199999999999999</v>
      </c>
      <c r="U87" s="7"/>
      <c r="V87" s="7"/>
      <c r="Y87" s="7"/>
    </row>
    <row r="88" spans="2:25" x14ac:dyDescent="0.25">
      <c r="B88">
        <v>78</v>
      </c>
      <c r="C88" s="7">
        <v>-0.2431425273412256</v>
      </c>
      <c r="D88" s="7">
        <v>10.211111111111112</v>
      </c>
      <c r="E88" s="7">
        <v>10.966666666666667</v>
      </c>
      <c r="U88" s="7"/>
      <c r="V88" s="7"/>
      <c r="Y88" s="7"/>
    </row>
    <row r="89" spans="2:25" x14ac:dyDescent="0.25">
      <c r="B89">
        <v>79</v>
      </c>
      <c r="C89" s="7">
        <v>1.7973284914730909</v>
      </c>
      <c r="D89" s="7">
        <v>12.299999999999999</v>
      </c>
      <c r="E89" s="7">
        <v>15.683333333333334</v>
      </c>
      <c r="U89" s="7"/>
      <c r="V89" s="7"/>
      <c r="Y89" s="7"/>
    </row>
    <row r="90" spans="2:25" x14ac:dyDescent="0.25">
      <c r="B90">
        <v>80</v>
      </c>
      <c r="C90" s="7">
        <v>0.92964366283147493</v>
      </c>
      <c r="D90" s="7">
        <v>10.394444444444446</v>
      </c>
      <c r="E90" s="7">
        <v>11.75</v>
      </c>
      <c r="U90" s="7"/>
      <c r="V90" s="7"/>
      <c r="Y90" s="7"/>
    </row>
    <row r="91" spans="2:25" x14ac:dyDescent="0.25">
      <c r="B91">
        <v>81</v>
      </c>
      <c r="C91" s="7">
        <v>1.8021724875992726</v>
      </c>
      <c r="D91" s="7">
        <v>12.044444444444444</v>
      </c>
      <c r="E91" s="7">
        <v>15.4</v>
      </c>
      <c r="U91" s="7"/>
      <c r="V91" s="7"/>
      <c r="Y91" s="7"/>
    </row>
    <row r="92" spans="2:25" x14ac:dyDescent="0.25">
      <c r="B92">
        <v>82</v>
      </c>
      <c r="C92" s="7">
        <v>1.7686961814514555</v>
      </c>
      <c r="D92" s="7">
        <v>11.449999999999998</v>
      </c>
      <c r="E92" s="7">
        <v>13.966666666666665</v>
      </c>
      <c r="U92" s="7"/>
      <c r="V92" s="7"/>
      <c r="Y92" s="7"/>
    </row>
    <row r="93" spans="2:25" x14ac:dyDescent="0.25">
      <c r="B93">
        <v>83</v>
      </c>
      <c r="C93" s="7">
        <v>-0.50531281269927852</v>
      </c>
      <c r="D93" s="7">
        <v>9.6388888888888875</v>
      </c>
      <c r="E93" s="7">
        <v>12.683333333333334</v>
      </c>
      <c r="U93" s="7"/>
      <c r="V93" s="7"/>
      <c r="Y93" s="7"/>
    </row>
    <row r="94" spans="2:25" x14ac:dyDescent="0.25">
      <c r="B94">
        <v>84</v>
      </c>
      <c r="C94" s="7">
        <v>1.8354488724743714</v>
      </c>
      <c r="D94" s="7">
        <v>12.427777777777777</v>
      </c>
      <c r="E94" s="7">
        <v>14.216666666666665</v>
      </c>
      <c r="U94" s="7"/>
      <c r="V94" s="7"/>
      <c r="Y94" s="7"/>
    </row>
    <row r="95" spans="2:25" x14ac:dyDescent="0.25">
      <c r="B95">
        <v>85</v>
      </c>
      <c r="C95" s="7">
        <v>0.8278106453921078</v>
      </c>
      <c r="D95" s="7">
        <v>10.980001111111113</v>
      </c>
      <c r="E95" s="7">
        <v>11.12472</v>
      </c>
      <c r="U95" s="7"/>
      <c r="V95" s="7"/>
      <c r="Y95" s="7"/>
    </row>
    <row r="96" spans="2:25" x14ac:dyDescent="0.25">
      <c r="B96">
        <v>86</v>
      </c>
      <c r="C96" s="7">
        <v>1.335433325838933</v>
      </c>
      <c r="D96" s="7">
        <v>11.825315555555555</v>
      </c>
      <c r="E96" s="7">
        <v>13.767873333333332</v>
      </c>
      <c r="U96" s="7"/>
      <c r="V96" s="7"/>
      <c r="Y96" s="7"/>
    </row>
    <row r="97" spans="2:25" x14ac:dyDescent="0.25">
      <c r="B97">
        <v>87</v>
      </c>
      <c r="C97" s="7">
        <v>0.48286831708503863</v>
      </c>
      <c r="D97" s="7">
        <v>11.883406666666668</v>
      </c>
      <c r="E97" s="7">
        <v>13.416513333333333</v>
      </c>
      <c r="U97" s="7"/>
      <c r="V97" s="7"/>
      <c r="Y97" s="7"/>
    </row>
    <row r="98" spans="2:25" x14ac:dyDescent="0.25">
      <c r="B98">
        <v>88</v>
      </c>
      <c r="C98" s="7">
        <v>0.36373389112325399</v>
      </c>
      <c r="D98" s="7">
        <v>10.422222222222222</v>
      </c>
      <c r="E98" s="7">
        <v>13</v>
      </c>
      <c r="U98" s="7"/>
      <c r="V98" s="7"/>
      <c r="Y98" s="7"/>
    </row>
    <row r="99" spans="2:25" x14ac:dyDescent="0.25">
      <c r="B99">
        <v>89</v>
      </c>
      <c r="C99" s="7">
        <v>4.2742233573261068E-3</v>
      </c>
      <c r="D99" s="7">
        <v>11.127333333333334</v>
      </c>
      <c r="E99" s="7">
        <v>10.751356666666668</v>
      </c>
      <c r="U99" s="7"/>
      <c r="V99" s="7"/>
      <c r="Y99" s="7"/>
    </row>
    <row r="100" spans="2:25" x14ac:dyDescent="0.25">
      <c r="B100">
        <v>90</v>
      </c>
      <c r="C100" s="7">
        <v>6.097889508547419E-3</v>
      </c>
      <c r="D100" s="7">
        <v>11.144444444444446</v>
      </c>
      <c r="E100" s="7">
        <v>15.183333333333334</v>
      </c>
      <c r="U100" s="7"/>
      <c r="V100" s="7"/>
      <c r="Y100" s="7"/>
    </row>
    <row r="101" spans="2:25" x14ac:dyDescent="0.25">
      <c r="B101">
        <v>91</v>
      </c>
      <c r="C101" s="7">
        <v>-6.7566049216328458E-2</v>
      </c>
      <c r="D101" s="7">
        <v>10.777777777777779</v>
      </c>
      <c r="E101" s="7">
        <v>15.05</v>
      </c>
      <c r="U101" s="7"/>
      <c r="V101" s="7"/>
      <c r="Y101" s="7"/>
    </row>
    <row r="102" spans="2:25" x14ac:dyDescent="0.25">
      <c r="B102">
        <v>92</v>
      </c>
      <c r="C102" s="7">
        <v>-0.11596537034403008</v>
      </c>
      <c r="D102" s="7">
        <v>11.044444444444446</v>
      </c>
      <c r="E102" s="7">
        <v>13.133333333333335</v>
      </c>
      <c r="U102" s="7"/>
      <c r="V102" s="7"/>
      <c r="Y102" s="7"/>
    </row>
    <row r="103" spans="2:25" x14ac:dyDescent="0.25">
      <c r="B103">
        <v>93</v>
      </c>
      <c r="C103" s="7">
        <v>-0.3878148557141845</v>
      </c>
      <c r="D103" s="7">
        <v>11.177777777777777</v>
      </c>
      <c r="E103" s="7">
        <v>14.283333333333335</v>
      </c>
      <c r="U103" s="7"/>
      <c r="V103" s="7"/>
      <c r="Y103" s="7"/>
    </row>
    <row r="104" spans="2:25" x14ac:dyDescent="0.25">
      <c r="B104">
        <v>94</v>
      </c>
      <c r="C104" s="7">
        <v>-0.42412442678940887</v>
      </c>
      <c r="D104" s="7">
        <v>10.361111111111111</v>
      </c>
      <c r="E104" s="7">
        <v>11.366666666666667</v>
      </c>
      <c r="U104" s="7"/>
      <c r="V104" s="7"/>
      <c r="Y104" s="7"/>
    </row>
    <row r="105" spans="2:25" x14ac:dyDescent="0.25">
      <c r="B105">
        <v>95</v>
      </c>
      <c r="C105" s="7">
        <v>-1.2263947464690776</v>
      </c>
      <c r="D105" s="7">
        <v>10.338888888888889</v>
      </c>
      <c r="E105" s="7">
        <v>11.633333333333333</v>
      </c>
      <c r="U105" s="7"/>
      <c r="V105" s="7"/>
      <c r="Y105" s="7"/>
    </row>
    <row r="106" spans="2:25" x14ac:dyDescent="0.25">
      <c r="B106">
        <v>96</v>
      </c>
      <c r="C106" s="7">
        <v>-1.3072062209036452</v>
      </c>
      <c r="D106" s="7">
        <v>9.2833333333333332</v>
      </c>
      <c r="E106" s="7">
        <v>10.616666666666667</v>
      </c>
      <c r="U106" s="7"/>
      <c r="V106" s="7"/>
      <c r="Y106" s="7"/>
    </row>
    <row r="107" spans="2:25" x14ac:dyDescent="0.25">
      <c r="B107">
        <v>97</v>
      </c>
      <c r="C107" s="7">
        <v>-1.5789742549261878</v>
      </c>
      <c r="D107" s="7">
        <v>10.305555555555555</v>
      </c>
      <c r="E107" s="7">
        <v>12.566666666666666</v>
      </c>
      <c r="U107" s="7"/>
      <c r="V107" s="7"/>
      <c r="Y107" s="7"/>
    </row>
    <row r="108" spans="2:25" x14ac:dyDescent="0.25">
      <c r="B108">
        <v>98</v>
      </c>
      <c r="C108" s="7">
        <v>-0.10090749581786083</v>
      </c>
      <c r="D108" s="7">
        <v>10.272222222222222</v>
      </c>
      <c r="E108" s="7">
        <v>11.933333333333334</v>
      </c>
      <c r="U108" s="7"/>
      <c r="V108" s="7"/>
      <c r="Y108" s="7"/>
    </row>
    <row r="109" spans="2:25" x14ac:dyDescent="0.25">
      <c r="B109">
        <v>99</v>
      </c>
      <c r="C109" s="7">
        <v>-1.125734216229342</v>
      </c>
      <c r="D109" s="7">
        <v>10.644444444444444</v>
      </c>
      <c r="E109" s="7">
        <v>11.366666666666667</v>
      </c>
      <c r="U109" s="7"/>
      <c r="V109" s="7"/>
      <c r="Y109" s="7"/>
    </row>
    <row r="110" spans="2:25" x14ac:dyDescent="0.25">
      <c r="B110">
        <v>100</v>
      </c>
      <c r="C110" s="7">
        <v>-0.79794611326093134</v>
      </c>
      <c r="D110" s="7">
        <v>10.194444444444445</v>
      </c>
      <c r="E110" s="7">
        <v>13.116666666666665</v>
      </c>
      <c r="U110" s="7"/>
      <c r="V110" s="7"/>
      <c r="Y110" s="7"/>
    </row>
    <row r="111" spans="2:25" x14ac:dyDescent="0.25">
      <c r="B111">
        <v>101</v>
      </c>
      <c r="C111" s="7">
        <v>-0.87474742075136136</v>
      </c>
      <c r="D111" s="7">
        <v>11.172222222222222</v>
      </c>
      <c r="E111" s="7">
        <v>12.716666666666667</v>
      </c>
      <c r="U111" s="7"/>
      <c r="V111" s="7"/>
      <c r="Y111" s="7"/>
    </row>
    <row r="112" spans="2:25" x14ac:dyDescent="0.25">
      <c r="B112">
        <v>102</v>
      </c>
      <c r="C112" s="7">
        <v>-2.0422375960613279</v>
      </c>
      <c r="D112" s="7">
        <v>9.7999999999999989</v>
      </c>
      <c r="E112" s="7">
        <v>10.566666666666666</v>
      </c>
      <c r="U112" s="7"/>
      <c r="V112" s="7"/>
      <c r="Y112" s="7"/>
    </row>
    <row r="113" spans="2:25" x14ac:dyDescent="0.25">
      <c r="B113">
        <v>103</v>
      </c>
      <c r="C113" s="7">
        <v>-2.3667897280249282</v>
      </c>
      <c r="D113" s="7">
        <v>9.6</v>
      </c>
      <c r="E113" s="7">
        <v>9.8166666666666664</v>
      </c>
      <c r="U113" s="7"/>
      <c r="V113" s="7"/>
      <c r="Y113" s="7"/>
    </row>
    <row r="114" spans="2:25" x14ac:dyDescent="0.25">
      <c r="B114">
        <v>104</v>
      </c>
      <c r="C114" s="7">
        <v>-1.9519920962972699</v>
      </c>
      <c r="D114" s="7">
        <v>8.1666666666666661</v>
      </c>
      <c r="E114" s="7">
        <v>9.3833333333333329</v>
      </c>
      <c r="U114" s="7"/>
      <c r="V114" s="7"/>
      <c r="Y114" s="7"/>
    </row>
    <row r="115" spans="2:25" x14ac:dyDescent="0.25">
      <c r="B115">
        <v>105</v>
      </c>
      <c r="C115" s="7">
        <v>0.37079663702974203</v>
      </c>
      <c r="D115" s="7">
        <v>11.744444444444445</v>
      </c>
      <c r="E115" s="7">
        <v>13.7</v>
      </c>
      <c r="U115" s="7"/>
      <c r="V115" s="7"/>
      <c r="Y115" s="7"/>
    </row>
    <row r="116" spans="2:25" x14ac:dyDescent="0.25">
      <c r="B116">
        <v>106</v>
      </c>
      <c r="C116" s="7">
        <v>-2.1231135100820739</v>
      </c>
      <c r="D116" s="7">
        <v>8.6541877777777785</v>
      </c>
      <c r="E116" s="7">
        <v>8.4871566666666673</v>
      </c>
      <c r="U116" s="7"/>
      <c r="V116" s="7"/>
      <c r="Y116" s="7"/>
    </row>
    <row r="117" spans="2:25" x14ac:dyDescent="0.25">
      <c r="B117">
        <v>107</v>
      </c>
      <c r="C117" s="7">
        <v>-1.4696585827528923</v>
      </c>
      <c r="D117" s="7">
        <v>9.6656011111111102</v>
      </c>
      <c r="E117" s="7">
        <v>13.05463</v>
      </c>
      <c r="U117" s="7"/>
      <c r="V117" s="7"/>
      <c r="Y117" s="7"/>
    </row>
    <row r="118" spans="2:25" x14ac:dyDescent="0.25">
      <c r="B118">
        <v>108</v>
      </c>
      <c r="C118" s="7">
        <v>0.64862899222839698</v>
      </c>
      <c r="D118" s="7">
        <v>11.122235555555555</v>
      </c>
      <c r="E118" s="7">
        <v>12.792193333333334</v>
      </c>
      <c r="U118" s="7"/>
      <c r="V118" s="7"/>
      <c r="Y118" s="7"/>
    </row>
    <row r="119" spans="2:25" x14ac:dyDescent="0.25">
      <c r="B119">
        <v>109</v>
      </c>
      <c r="C119" s="7">
        <v>0.2228616432829166</v>
      </c>
      <c r="D119" s="7">
        <v>10.337714444444446</v>
      </c>
      <c r="E119" s="7">
        <v>12.102716666666668</v>
      </c>
      <c r="U119" s="7"/>
      <c r="V119" s="7"/>
      <c r="Y119" s="7"/>
    </row>
    <row r="120" spans="2:25" x14ac:dyDescent="0.25">
      <c r="B120">
        <v>110</v>
      </c>
      <c r="C120" s="7">
        <v>0.44355837458627845</v>
      </c>
      <c r="D120" s="7">
        <v>11.192931111111113</v>
      </c>
      <c r="E120" s="7">
        <v>14.114599999999999</v>
      </c>
      <c r="U120" s="7"/>
      <c r="V120" s="7"/>
      <c r="Y120" s="7"/>
    </row>
    <row r="121" spans="2:25" x14ac:dyDescent="0.25">
      <c r="B121">
        <v>111</v>
      </c>
      <c r="C121" s="7">
        <v>0.53494068443561671</v>
      </c>
      <c r="D121" s="7">
        <v>10.51571</v>
      </c>
      <c r="E121" s="7">
        <v>11.255183333333333</v>
      </c>
      <c r="U121" s="7"/>
      <c r="V121" s="7"/>
      <c r="Y121" s="7"/>
    </row>
    <row r="122" spans="2:25" x14ac:dyDescent="0.25">
      <c r="B122">
        <v>112</v>
      </c>
      <c r="C122" s="7">
        <v>0.52355844550135777</v>
      </c>
      <c r="D122" s="7">
        <v>12.641776666666667</v>
      </c>
      <c r="E122" s="7">
        <v>12.593703333333334</v>
      </c>
      <c r="U122" s="7"/>
      <c r="V122" s="7"/>
      <c r="Y122" s="7"/>
    </row>
    <row r="123" spans="2:25" x14ac:dyDescent="0.25">
      <c r="B123">
        <v>113</v>
      </c>
      <c r="C123" s="7">
        <v>-1.4656802874920769</v>
      </c>
      <c r="D123" s="7">
        <v>9.4370177777777773</v>
      </c>
      <c r="E123" s="7">
        <v>10.504226666666666</v>
      </c>
      <c r="U123" s="7"/>
      <c r="V123" s="7"/>
      <c r="Y123" s="7"/>
    </row>
    <row r="124" spans="2:25" x14ac:dyDescent="0.25">
      <c r="B124">
        <v>114</v>
      </c>
      <c r="C124" s="7">
        <v>-2.2534010005668383</v>
      </c>
      <c r="D124" s="7">
        <v>8.4286744444444448</v>
      </c>
      <c r="E124" s="7">
        <v>10.068576666666667</v>
      </c>
      <c r="U124" s="7"/>
      <c r="V124" s="7"/>
      <c r="Y124" s="7"/>
    </row>
    <row r="125" spans="2:25" x14ac:dyDescent="0.25">
      <c r="B125">
        <v>115</v>
      </c>
      <c r="C125" s="7">
        <v>-0.78582654417509057</v>
      </c>
      <c r="D125" s="7">
        <v>9.0921355555555561</v>
      </c>
      <c r="E125" s="7">
        <v>12.174166666666668</v>
      </c>
      <c r="U125" s="7"/>
      <c r="V125" s="7"/>
      <c r="Y125" s="7"/>
    </row>
    <row r="126" spans="2:25" x14ac:dyDescent="0.25">
      <c r="B126">
        <v>116</v>
      </c>
      <c r="C126" s="7">
        <v>0.94682424626563033</v>
      </c>
      <c r="D126" s="7">
        <v>11.168940000000001</v>
      </c>
      <c r="E126" s="7">
        <v>12.1717</v>
      </c>
      <c r="U126" s="7"/>
      <c r="V126" s="7"/>
      <c r="Y126" s="7"/>
    </row>
    <row r="127" spans="2:25" x14ac:dyDescent="0.25">
      <c r="B127">
        <v>117</v>
      </c>
      <c r="U127" s="7"/>
      <c r="V127" s="7"/>
      <c r="Y127" s="7"/>
    </row>
    <row r="128" spans="2:25" x14ac:dyDescent="0.25">
      <c r="B128">
        <v>118</v>
      </c>
    </row>
    <row r="129" spans="2:2" x14ac:dyDescent="0.25">
      <c r="B129">
        <v>119</v>
      </c>
    </row>
    <row r="130" spans="2:2" x14ac:dyDescent="0.25">
      <c r="B130">
        <v>120</v>
      </c>
    </row>
    <row r="131" spans="2:2" x14ac:dyDescent="0.25">
      <c r="B131">
        <v>121</v>
      </c>
    </row>
    <row r="132" spans="2:2" x14ac:dyDescent="0.25">
      <c r="B132">
        <v>122</v>
      </c>
    </row>
    <row r="133" spans="2:2" x14ac:dyDescent="0.25">
      <c r="B133">
        <v>123</v>
      </c>
    </row>
    <row r="134" spans="2:2" x14ac:dyDescent="0.25">
      <c r="B134">
        <v>124</v>
      </c>
    </row>
    <row r="135" spans="2:2" x14ac:dyDescent="0.25">
      <c r="B135">
        <v>125</v>
      </c>
    </row>
    <row r="136" spans="2:2" x14ac:dyDescent="0.25">
      <c r="B136">
        <v>126</v>
      </c>
    </row>
    <row r="137" spans="2:2" x14ac:dyDescent="0.25">
      <c r="B137">
        <v>127</v>
      </c>
    </row>
    <row r="138" spans="2:2" x14ac:dyDescent="0.25">
      <c r="B138">
        <v>128</v>
      </c>
    </row>
    <row r="139" spans="2:2" x14ac:dyDescent="0.25">
      <c r="B139">
        <v>129</v>
      </c>
    </row>
    <row r="140" spans="2:2" x14ac:dyDescent="0.25">
      <c r="B140">
        <v>130</v>
      </c>
    </row>
    <row r="141" spans="2:2" x14ac:dyDescent="0.25">
      <c r="B141">
        <v>131</v>
      </c>
    </row>
    <row r="142" spans="2:2" x14ac:dyDescent="0.25">
      <c r="B142">
        <v>132</v>
      </c>
    </row>
    <row r="143" spans="2:2" x14ac:dyDescent="0.25">
      <c r="B143">
        <v>133</v>
      </c>
    </row>
    <row r="144" spans="2:2" x14ac:dyDescent="0.25">
      <c r="B144">
        <v>134</v>
      </c>
    </row>
    <row r="145" spans="2:2" x14ac:dyDescent="0.25">
      <c r="B145">
        <v>135</v>
      </c>
    </row>
    <row r="146" spans="2:2" x14ac:dyDescent="0.25">
      <c r="B146">
        <v>136</v>
      </c>
    </row>
    <row r="147" spans="2:2" x14ac:dyDescent="0.25">
      <c r="B147">
        <v>137</v>
      </c>
    </row>
    <row r="148" spans="2:2" x14ac:dyDescent="0.25">
      <c r="B148">
        <v>138</v>
      </c>
    </row>
    <row r="149" spans="2:2" x14ac:dyDescent="0.25">
      <c r="B149">
        <v>139</v>
      </c>
    </row>
    <row r="150" spans="2:2" x14ac:dyDescent="0.25">
      <c r="B150">
        <v>140</v>
      </c>
    </row>
    <row r="151" spans="2:2" x14ac:dyDescent="0.25">
      <c r="B151">
        <v>141</v>
      </c>
    </row>
    <row r="152" spans="2:2" x14ac:dyDescent="0.25">
      <c r="B152">
        <v>142</v>
      </c>
    </row>
    <row r="153" spans="2:2" x14ac:dyDescent="0.25">
      <c r="B153">
        <v>143</v>
      </c>
    </row>
    <row r="154" spans="2:2" x14ac:dyDescent="0.25">
      <c r="B154">
        <v>144</v>
      </c>
    </row>
    <row r="155" spans="2:2" x14ac:dyDescent="0.25">
      <c r="B155">
        <v>145</v>
      </c>
    </row>
    <row r="156" spans="2:2" x14ac:dyDescent="0.25">
      <c r="B156">
        <v>146</v>
      </c>
    </row>
    <row r="157" spans="2:2" x14ac:dyDescent="0.25">
      <c r="B157">
        <v>147</v>
      </c>
    </row>
    <row r="158" spans="2:2" x14ac:dyDescent="0.25">
      <c r="B158">
        <v>148</v>
      </c>
    </row>
    <row r="159" spans="2:2" x14ac:dyDescent="0.25">
      <c r="B159">
        <v>149</v>
      </c>
    </row>
    <row r="160" spans="2:2" x14ac:dyDescent="0.25">
      <c r="B160">
        <v>150</v>
      </c>
    </row>
    <row r="161" spans="2:2" x14ac:dyDescent="0.25">
      <c r="B161">
        <v>151</v>
      </c>
    </row>
    <row r="162" spans="2:2" x14ac:dyDescent="0.25">
      <c r="B162">
        <v>152</v>
      </c>
    </row>
    <row r="163" spans="2:2" x14ac:dyDescent="0.25">
      <c r="B163">
        <v>153</v>
      </c>
    </row>
    <row r="164" spans="2:2" x14ac:dyDescent="0.25">
      <c r="B164">
        <v>154</v>
      </c>
    </row>
    <row r="165" spans="2:2" x14ac:dyDescent="0.25">
      <c r="B165">
        <v>155</v>
      </c>
    </row>
    <row r="166" spans="2:2" x14ac:dyDescent="0.25">
      <c r="B166">
        <v>156</v>
      </c>
    </row>
    <row r="167" spans="2:2" x14ac:dyDescent="0.25">
      <c r="B167">
        <v>157</v>
      </c>
    </row>
    <row r="168" spans="2:2" x14ac:dyDescent="0.25">
      <c r="B168">
        <v>158</v>
      </c>
    </row>
    <row r="169" spans="2:2" x14ac:dyDescent="0.25">
      <c r="B169">
        <v>159</v>
      </c>
    </row>
    <row r="170" spans="2:2" x14ac:dyDescent="0.25">
      <c r="B170">
        <v>160</v>
      </c>
    </row>
    <row r="171" spans="2:2" x14ac:dyDescent="0.25">
      <c r="B171">
        <v>161</v>
      </c>
    </row>
    <row r="172" spans="2:2" x14ac:dyDescent="0.25">
      <c r="B172">
        <v>162</v>
      </c>
    </row>
    <row r="173" spans="2:2" x14ac:dyDescent="0.25">
      <c r="B173">
        <v>163</v>
      </c>
    </row>
    <row r="174" spans="2:2" x14ac:dyDescent="0.25">
      <c r="B174">
        <v>164</v>
      </c>
    </row>
    <row r="175" spans="2:2" x14ac:dyDescent="0.25">
      <c r="B175">
        <v>165</v>
      </c>
    </row>
    <row r="176" spans="2:2" x14ac:dyDescent="0.25">
      <c r="B176">
        <v>166</v>
      </c>
    </row>
    <row r="177" spans="2:2" x14ac:dyDescent="0.25">
      <c r="B177">
        <v>167</v>
      </c>
    </row>
    <row r="178" spans="2:2" x14ac:dyDescent="0.25">
      <c r="B178">
        <v>168</v>
      </c>
    </row>
    <row r="179" spans="2:2" x14ac:dyDescent="0.25">
      <c r="B179">
        <v>169</v>
      </c>
    </row>
    <row r="180" spans="2:2" x14ac:dyDescent="0.25">
      <c r="B180">
        <v>170</v>
      </c>
    </row>
    <row r="181" spans="2:2" x14ac:dyDescent="0.25">
      <c r="B181">
        <v>171</v>
      </c>
    </row>
    <row r="182" spans="2:2" x14ac:dyDescent="0.25">
      <c r="B182">
        <v>172</v>
      </c>
    </row>
    <row r="183" spans="2:2" x14ac:dyDescent="0.25">
      <c r="B183">
        <v>173</v>
      </c>
    </row>
    <row r="184" spans="2:2" x14ac:dyDescent="0.25">
      <c r="B184">
        <v>174</v>
      </c>
    </row>
    <row r="185" spans="2:2" x14ac:dyDescent="0.25">
      <c r="B185">
        <v>175</v>
      </c>
    </row>
    <row r="186" spans="2:2" x14ac:dyDescent="0.25">
      <c r="B186">
        <v>176</v>
      </c>
    </row>
    <row r="187" spans="2:2" x14ac:dyDescent="0.25">
      <c r="B187">
        <v>177</v>
      </c>
    </row>
    <row r="188" spans="2:2" x14ac:dyDescent="0.25">
      <c r="B188">
        <v>178</v>
      </c>
    </row>
    <row r="189" spans="2:2" x14ac:dyDescent="0.25">
      <c r="B189">
        <v>179</v>
      </c>
    </row>
    <row r="190" spans="2:2" x14ac:dyDescent="0.25">
      <c r="B190">
        <v>180</v>
      </c>
    </row>
    <row r="191" spans="2:2" x14ac:dyDescent="0.25">
      <c r="B191">
        <v>181</v>
      </c>
    </row>
    <row r="192" spans="2:2" x14ac:dyDescent="0.25">
      <c r="B192">
        <v>182</v>
      </c>
    </row>
    <row r="193" spans="2:2" x14ac:dyDescent="0.25">
      <c r="B193">
        <v>183</v>
      </c>
    </row>
    <row r="194" spans="2:2" x14ac:dyDescent="0.25">
      <c r="B194">
        <v>184</v>
      </c>
    </row>
    <row r="195" spans="2:2" x14ac:dyDescent="0.25">
      <c r="B195">
        <v>185</v>
      </c>
    </row>
    <row r="196" spans="2:2" x14ac:dyDescent="0.25">
      <c r="B196">
        <v>186</v>
      </c>
    </row>
    <row r="197" spans="2:2" x14ac:dyDescent="0.25">
      <c r="B197">
        <v>187</v>
      </c>
    </row>
    <row r="198" spans="2:2" x14ac:dyDescent="0.25">
      <c r="B198">
        <v>188</v>
      </c>
    </row>
    <row r="199" spans="2:2" x14ac:dyDescent="0.25">
      <c r="B199">
        <v>189</v>
      </c>
    </row>
    <row r="200" spans="2:2" x14ac:dyDescent="0.25">
      <c r="B200">
        <v>190</v>
      </c>
    </row>
    <row r="201" spans="2:2" x14ac:dyDescent="0.25">
      <c r="B201">
        <v>191</v>
      </c>
    </row>
    <row r="202" spans="2:2" x14ac:dyDescent="0.25">
      <c r="B202">
        <v>192</v>
      </c>
    </row>
    <row r="203" spans="2:2" x14ac:dyDescent="0.25">
      <c r="B203">
        <v>193</v>
      </c>
    </row>
    <row r="204" spans="2:2" x14ac:dyDescent="0.25">
      <c r="B204">
        <v>194</v>
      </c>
    </row>
    <row r="205" spans="2:2" x14ac:dyDescent="0.25">
      <c r="B205">
        <v>195</v>
      </c>
    </row>
    <row r="206" spans="2:2" x14ac:dyDescent="0.25">
      <c r="B206">
        <v>196</v>
      </c>
    </row>
    <row r="207" spans="2:2" x14ac:dyDescent="0.25">
      <c r="B207">
        <v>197</v>
      </c>
    </row>
    <row r="208" spans="2:2" x14ac:dyDescent="0.25">
      <c r="B208">
        <v>198</v>
      </c>
    </row>
    <row r="209" spans="2:2" x14ac:dyDescent="0.25">
      <c r="B209">
        <v>199</v>
      </c>
    </row>
    <row r="210" spans="2:2" x14ac:dyDescent="0.25">
      <c r="B210">
        <v>200</v>
      </c>
    </row>
    <row r="211" spans="2:2" x14ac:dyDescent="0.25">
      <c r="B211">
        <v>201</v>
      </c>
    </row>
    <row r="212" spans="2:2" x14ac:dyDescent="0.25">
      <c r="B212">
        <v>202</v>
      </c>
    </row>
    <row r="213" spans="2:2" x14ac:dyDescent="0.25">
      <c r="B213">
        <v>203</v>
      </c>
    </row>
    <row r="214" spans="2:2" x14ac:dyDescent="0.25">
      <c r="B214">
        <v>204</v>
      </c>
    </row>
    <row r="215" spans="2:2" x14ac:dyDescent="0.25">
      <c r="B215">
        <v>205</v>
      </c>
    </row>
    <row r="216" spans="2:2" x14ac:dyDescent="0.25">
      <c r="B216">
        <v>206</v>
      </c>
    </row>
    <row r="217" spans="2:2" x14ac:dyDescent="0.25">
      <c r="B217">
        <v>207</v>
      </c>
    </row>
    <row r="218" spans="2:2" x14ac:dyDescent="0.25">
      <c r="B218">
        <v>208</v>
      </c>
    </row>
    <row r="219" spans="2:2" x14ac:dyDescent="0.25">
      <c r="B219">
        <v>209</v>
      </c>
    </row>
    <row r="220" spans="2:2" x14ac:dyDescent="0.25">
      <c r="B220">
        <v>210</v>
      </c>
    </row>
    <row r="221" spans="2:2" x14ac:dyDescent="0.25">
      <c r="B221">
        <v>211</v>
      </c>
    </row>
    <row r="222" spans="2:2" x14ac:dyDescent="0.25">
      <c r="B222">
        <v>212</v>
      </c>
    </row>
    <row r="223" spans="2:2" x14ac:dyDescent="0.25">
      <c r="B223">
        <v>213</v>
      </c>
    </row>
    <row r="224" spans="2:2" x14ac:dyDescent="0.25">
      <c r="B224">
        <v>214</v>
      </c>
    </row>
    <row r="225" spans="2:2" x14ac:dyDescent="0.25">
      <c r="B225">
        <v>215</v>
      </c>
    </row>
    <row r="226" spans="2:2" x14ac:dyDescent="0.25">
      <c r="B226">
        <v>216</v>
      </c>
    </row>
    <row r="227" spans="2:2" x14ac:dyDescent="0.25">
      <c r="B227">
        <v>217</v>
      </c>
    </row>
    <row r="228" spans="2:2" x14ac:dyDescent="0.25">
      <c r="B228">
        <v>218</v>
      </c>
    </row>
    <row r="229" spans="2:2" x14ac:dyDescent="0.25">
      <c r="B229">
        <v>219</v>
      </c>
    </row>
    <row r="230" spans="2:2" x14ac:dyDescent="0.25">
      <c r="B230">
        <v>220</v>
      </c>
    </row>
    <row r="231" spans="2:2" x14ac:dyDescent="0.25">
      <c r="B231">
        <v>221</v>
      </c>
    </row>
    <row r="232" spans="2:2" x14ac:dyDescent="0.25">
      <c r="B232">
        <v>222</v>
      </c>
    </row>
    <row r="233" spans="2:2" x14ac:dyDescent="0.25">
      <c r="B233">
        <v>223</v>
      </c>
    </row>
    <row r="234" spans="2:2" x14ac:dyDescent="0.25">
      <c r="B234">
        <v>224</v>
      </c>
    </row>
    <row r="235" spans="2:2" x14ac:dyDescent="0.25">
      <c r="B235">
        <v>225</v>
      </c>
    </row>
    <row r="236" spans="2:2" x14ac:dyDescent="0.25">
      <c r="B236">
        <v>226</v>
      </c>
    </row>
    <row r="237" spans="2:2" x14ac:dyDescent="0.25">
      <c r="B237">
        <v>227</v>
      </c>
    </row>
    <row r="238" spans="2:2" x14ac:dyDescent="0.25">
      <c r="B238">
        <v>228</v>
      </c>
    </row>
    <row r="239" spans="2:2" x14ac:dyDescent="0.25">
      <c r="B239">
        <v>229</v>
      </c>
    </row>
    <row r="240" spans="2:2" x14ac:dyDescent="0.25">
      <c r="B240">
        <v>230</v>
      </c>
    </row>
    <row r="241" spans="2:2" x14ac:dyDescent="0.25">
      <c r="B241">
        <v>231</v>
      </c>
    </row>
    <row r="242" spans="2:2" x14ac:dyDescent="0.25">
      <c r="B242">
        <v>232</v>
      </c>
    </row>
    <row r="243" spans="2:2" x14ac:dyDescent="0.25">
      <c r="B243">
        <v>233</v>
      </c>
    </row>
    <row r="244" spans="2:2" x14ac:dyDescent="0.25">
      <c r="B244">
        <v>234</v>
      </c>
    </row>
    <row r="245" spans="2:2" x14ac:dyDescent="0.25">
      <c r="B245">
        <v>235</v>
      </c>
    </row>
    <row r="246" spans="2:2" x14ac:dyDescent="0.25">
      <c r="B246">
        <v>236</v>
      </c>
    </row>
    <row r="247" spans="2:2" x14ac:dyDescent="0.25">
      <c r="B247">
        <v>237</v>
      </c>
    </row>
    <row r="248" spans="2:2" x14ac:dyDescent="0.25">
      <c r="B248">
        <v>238</v>
      </c>
    </row>
    <row r="249" spans="2:2" x14ac:dyDescent="0.25">
      <c r="B249">
        <v>239</v>
      </c>
    </row>
    <row r="250" spans="2:2" x14ac:dyDescent="0.25">
      <c r="B250">
        <v>240</v>
      </c>
    </row>
    <row r="251" spans="2:2" x14ac:dyDescent="0.25">
      <c r="B251">
        <v>241</v>
      </c>
    </row>
    <row r="252" spans="2:2" x14ac:dyDescent="0.25">
      <c r="B252">
        <v>242</v>
      </c>
    </row>
    <row r="253" spans="2:2" x14ac:dyDescent="0.25">
      <c r="B253">
        <v>243</v>
      </c>
    </row>
    <row r="254" spans="2:2" x14ac:dyDescent="0.25">
      <c r="B254">
        <v>244</v>
      </c>
    </row>
    <row r="255" spans="2:2" x14ac:dyDescent="0.25">
      <c r="B255">
        <v>245</v>
      </c>
    </row>
    <row r="256" spans="2:2" x14ac:dyDescent="0.25">
      <c r="B256">
        <v>246</v>
      </c>
    </row>
    <row r="257" spans="2:2" x14ac:dyDescent="0.25">
      <c r="B257">
        <v>247</v>
      </c>
    </row>
    <row r="258" spans="2:2" x14ac:dyDescent="0.25">
      <c r="B258">
        <v>248</v>
      </c>
    </row>
    <row r="259" spans="2:2" x14ac:dyDescent="0.25">
      <c r="B259">
        <v>249</v>
      </c>
    </row>
    <row r="260" spans="2:2" x14ac:dyDescent="0.25">
      <c r="B260">
        <v>250</v>
      </c>
    </row>
    <row r="261" spans="2:2" x14ac:dyDescent="0.25">
      <c r="B261">
        <v>251</v>
      </c>
    </row>
    <row r="262" spans="2:2" x14ac:dyDescent="0.25">
      <c r="B262">
        <v>252</v>
      </c>
    </row>
    <row r="263" spans="2:2" x14ac:dyDescent="0.25">
      <c r="B263">
        <v>253</v>
      </c>
    </row>
    <row r="264" spans="2:2" x14ac:dyDescent="0.25">
      <c r="B264">
        <v>254</v>
      </c>
    </row>
    <row r="265" spans="2:2" x14ac:dyDescent="0.25">
      <c r="B265">
        <v>255</v>
      </c>
    </row>
    <row r="266" spans="2:2" x14ac:dyDescent="0.25">
      <c r="B266">
        <v>256</v>
      </c>
    </row>
    <row r="267" spans="2:2" x14ac:dyDescent="0.25">
      <c r="B267">
        <v>257</v>
      </c>
    </row>
    <row r="268" spans="2:2" x14ac:dyDescent="0.25">
      <c r="B268">
        <v>258</v>
      </c>
    </row>
    <row r="269" spans="2:2" x14ac:dyDescent="0.25">
      <c r="B269">
        <v>259</v>
      </c>
    </row>
    <row r="270" spans="2:2" x14ac:dyDescent="0.25">
      <c r="B270">
        <v>260</v>
      </c>
    </row>
    <row r="271" spans="2:2" x14ac:dyDescent="0.25">
      <c r="B271">
        <v>261</v>
      </c>
    </row>
    <row r="272" spans="2:2" x14ac:dyDescent="0.25">
      <c r="B272">
        <v>262</v>
      </c>
    </row>
    <row r="273" spans="2:2" x14ac:dyDescent="0.25">
      <c r="B273">
        <v>263</v>
      </c>
    </row>
    <row r="274" spans="2:2" x14ac:dyDescent="0.25">
      <c r="B274">
        <v>264</v>
      </c>
    </row>
    <row r="275" spans="2:2" x14ac:dyDescent="0.25">
      <c r="B275">
        <v>265</v>
      </c>
    </row>
    <row r="276" spans="2:2" x14ac:dyDescent="0.25">
      <c r="B276">
        <v>266</v>
      </c>
    </row>
    <row r="277" spans="2:2" x14ac:dyDescent="0.25">
      <c r="B277">
        <v>267</v>
      </c>
    </row>
    <row r="278" spans="2:2" x14ac:dyDescent="0.25">
      <c r="B278">
        <v>268</v>
      </c>
    </row>
    <row r="279" spans="2:2" x14ac:dyDescent="0.25">
      <c r="B279">
        <v>269</v>
      </c>
    </row>
    <row r="280" spans="2:2" x14ac:dyDescent="0.25">
      <c r="B280">
        <v>270</v>
      </c>
    </row>
    <row r="281" spans="2:2" x14ac:dyDescent="0.25">
      <c r="B281">
        <v>271</v>
      </c>
    </row>
    <row r="282" spans="2:2" x14ac:dyDescent="0.25">
      <c r="B282">
        <v>272</v>
      </c>
    </row>
    <row r="283" spans="2:2" x14ac:dyDescent="0.25">
      <c r="B283">
        <v>273</v>
      </c>
    </row>
    <row r="284" spans="2:2" x14ac:dyDescent="0.25">
      <c r="B284">
        <v>274</v>
      </c>
    </row>
    <row r="285" spans="2:2" x14ac:dyDescent="0.25">
      <c r="B285">
        <v>275</v>
      </c>
    </row>
    <row r="286" spans="2:2" x14ac:dyDescent="0.25">
      <c r="B286">
        <v>276</v>
      </c>
    </row>
    <row r="287" spans="2:2" x14ac:dyDescent="0.25">
      <c r="B287">
        <v>277</v>
      </c>
    </row>
    <row r="288" spans="2:2" x14ac:dyDescent="0.25">
      <c r="B288">
        <v>278</v>
      </c>
    </row>
    <row r="289" spans="2:2" x14ac:dyDescent="0.25">
      <c r="B289">
        <v>279</v>
      </c>
    </row>
    <row r="290" spans="2:2" x14ac:dyDescent="0.25">
      <c r="B290">
        <v>280</v>
      </c>
    </row>
    <row r="291" spans="2:2" x14ac:dyDescent="0.25">
      <c r="B291">
        <v>281</v>
      </c>
    </row>
    <row r="292" spans="2:2" x14ac:dyDescent="0.25">
      <c r="B292">
        <v>282</v>
      </c>
    </row>
    <row r="293" spans="2:2" x14ac:dyDescent="0.25">
      <c r="B293">
        <v>283</v>
      </c>
    </row>
    <row r="294" spans="2:2" x14ac:dyDescent="0.25">
      <c r="B294">
        <v>284</v>
      </c>
    </row>
    <row r="295" spans="2:2" x14ac:dyDescent="0.25">
      <c r="B295">
        <v>285</v>
      </c>
    </row>
    <row r="296" spans="2:2" x14ac:dyDescent="0.25">
      <c r="B296">
        <v>286</v>
      </c>
    </row>
    <row r="297" spans="2:2" x14ac:dyDescent="0.25">
      <c r="B297">
        <v>287</v>
      </c>
    </row>
    <row r="298" spans="2:2" x14ac:dyDescent="0.25">
      <c r="B298">
        <v>288</v>
      </c>
    </row>
    <row r="299" spans="2:2" x14ac:dyDescent="0.25">
      <c r="B299">
        <v>289</v>
      </c>
    </row>
    <row r="300" spans="2:2" x14ac:dyDescent="0.25">
      <c r="B300">
        <v>290</v>
      </c>
    </row>
    <row r="301" spans="2:2" x14ac:dyDescent="0.25">
      <c r="B301">
        <v>291</v>
      </c>
    </row>
    <row r="302" spans="2:2" x14ac:dyDescent="0.25">
      <c r="B302">
        <v>292</v>
      </c>
    </row>
    <row r="303" spans="2:2" x14ac:dyDescent="0.25">
      <c r="B303">
        <v>293</v>
      </c>
    </row>
    <row r="304" spans="2:2" x14ac:dyDescent="0.25">
      <c r="B304">
        <v>294</v>
      </c>
    </row>
    <row r="305" spans="2:2" x14ac:dyDescent="0.25">
      <c r="B305">
        <v>295</v>
      </c>
    </row>
    <row r="306" spans="2:2" x14ac:dyDescent="0.25">
      <c r="B306">
        <v>296</v>
      </c>
    </row>
    <row r="307" spans="2:2" x14ac:dyDescent="0.25">
      <c r="B307">
        <v>297</v>
      </c>
    </row>
    <row r="308" spans="2:2" x14ac:dyDescent="0.25">
      <c r="B308">
        <v>298</v>
      </c>
    </row>
    <row r="309" spans="2:2" x14ac:dyDescent="0.25">
      <c r="B309">
        <v>299</v>
      </c>
    </row>
    <row r="310" spans="2:2" x14ac:dyDescent="0.25">
      <c r="B310">
        <v>300</v>
      </c>
    </row>
    <row r="311" spans="2:2" x14ac:dyDescent="0.25">
      <c r="B311">
        <v>301</v>
      </c>
    </row>
    <row r="312" spans="2:2" x14ac:dyDescent="0.25">
      <c r="B312">
        <v>302</v>
      </c>
    </row>
    <row r="313" spans="2:2" x14ac:dyDescent="0.25">
      <c r="B313">
        <v>303</v>
      </c>
    </row>
    <row r="314" spans="2:2" x14ac:dyDescent="0.25">
      <c r="B314">
        <v>304</v>
      </c>
    </row>
    <row r="315" spans="2:2" x14ac:dyDescent="0.25">
      <c r="B315">
        <v>305</v>
      </c>
    </row>
    <row r="316" spans="2:2" x14ac:dyDescent="0.25">
      <c r="B316">
        <v>306</v>
      </c>
    </row>
    <row r="317" spans="2:2" x14ac:dyDescent="0.25">
      <c r="B317">
        <v>307</v>
      </c>
    </row>
    <row r="318" spans="2:2" x14ac:dyDescent="0.25">
      <c r="B318">
        <v>308</v>
      </c>
    </row>
    <row r="319" spans="2:2" x14ac:dyDescent="0.25">
      <c r="B319">
        <v>309</v>
      </c>
    </row>
    <row r="320" spans="2:2" x14ac:dyDescent="0.25">
      <c r="B320">
        <v>310</v>
      </c>
    </row>
    <row r="321" spans="2:2" x14ac:dyDescent="0.25">
      <c r="B321">
        <v>311</v>
      </c>
    </row>
    <row r="322" spans="2:2" x14ac:dyDescent="0.25">
      <c r="B322">
        <v>312</v>
      </c>
    </row>
    <row r="323" spans="2:2" x14ac:dyDescent="0.25">
      <c r="B323">
        <v>313</v>
      </c>
    </row>
    <row r="324" spans="2:2" x14ac:dyDescent="0.25">
      <c r="B324">
        <v>314</v>
      </c>
    </row>
    <row r="325" spans="2:2" x14ac:dyDescent="0.25">
      <c r="B325">
        <v>315</v>
      </c>
    </row>
    <row r="326" spans="2:2" x14ac:dyDescent="0.25">
      <c r="B326">
        <v>316</v>
      </c>
    </row>
    <row r="327" spans="2:2" x14ac:dyDescent="0.25">
      <c r="B327">
        <v>317</v>
      </c>
    </row>
    <row r="328" spans="2:2" x14ac:dyDescent="0.25">
      <c r="B328">
        <v>318</v>
      </c>
    </row>
    <row r="329" spans="2:2" x14ac:dyDescent="0.25">
      <c r="B329">
        <v>319</v>
      </c>
    </row>
    <row r="330" spans="2:2" x14ac:dyDescent="0.25">
      <c r="B330">
        <v>320</v>
      </c>
    </row>
    <row r="331" spans="2:2" x14ac:dyDescent="0.25">
      <c r="B331">
        <v>321</v>
      </c>
    </row>
    <row r="332" spans="2:2" x14ac:dyDescent="0.25">
      <c r="B332">
        <v>322</v>
      </c>
    </row>
    <row r="333" spans="2:2" x14ac:dyDescent="0.25">
      <c r="B333">
        <v>323</v>
      </c>
    </row>
    <row r="334" spans="2:2" x14ac:dyDescent="0.25">
      <c r="B334">
        <v>324</v>
      </c>
    </row>
    <row r="335" spans="2:2" x14ac:dyDescent="0.25">
      <c r="B335">
        <v>325</v>
      </c>
    </row>
    <row r="336" spans="2:2" x14ac:dyDescent="0.25">
      <c r="B336">
        <v>326</v>
      </c>
    </row>
    <row r="337" spans="2:2" x14ac:dyDescent="0.25">
      <c r="B337">
        <v>327</v>
      </c>
    </row>
    <row r="338" spans="2:2" x14ac:dyDescent="0.25">
      <c r="B338">
        <v>328</v>
      </c>
    </row>
    <row r="339" spans="2:2" x14ac:dyDescent="0.25">
      <c r="B339">
        <v>329</v>
      </c>
    </row>
    <row r="340" spans="2:2" x14ac:dyDescent="0.25">
      <c r="B340">
        <v>330</v>
      </c>
    </row>
    <row r="341" spans="2:2" x14ac:dyDescent="0.25">
      <c r="B341">
        <v>331</v>
      </c>
    </row>
    <row r="342" spans="2:2" x14ac:dyDescent="0.25">
      <c r="B342">
        <v>332</v>
      </c>
    </row>
    <row r="343" spans="2:2" x14ac:dyDescent="0.25">
      <c r="B343">
        <v>333</v>
      </c>
    </row>
    <row r="344" spans="2:2" x14ac:dyDescent="0.25">
      <c r="B344">
        <v>334</v>
      </c>
    </row>
    <row r="345" spans="2:2" x14ac:dyDescent="0.25">
      <c r="B345">
        <v>335</v>
      </c>
    </row>
    <row r="346" spans="2:2" x14ac:dyDescent="0.25">
      <c r="B346">
        <v>336</v>
      </c>
    </row>
    <row r="347" spans="2:2" x14ac:dyDescent="0.25">
      <c r="B347">
        <v>337</v>
      </c>
    </row>
    <row r="348" spans="2:2" x14ac:dyDescent="0.25">
      <c r="B348">
        <v>338</v>
      </c>
    </row>
    <row r="349" spans="2:2" x14ac:dyDescent="0.25">
      <c r="B349">
        <v>339</v>
      </c>
    </row>
    <row r="350" spans="2:2" x14ac:dyDescent="0.25">
      <c r="B350">
        <v>340</v>
      </c>
    </row>
    <row r="351" spans="2:2" x14ac:dyDescent="0.25">
      <c r="B351">
        <v>341</v>
      </c>
    </row>
    <row r="352" spans="2:2" x14ac:dyDescent="0.25">
      <c r="B352">
        <v>342</v>
      </c>
    </row>
    <row r="353" spans="2:2" x14ac:dyDescent="0.25">
      <c r="B353">
        <v>343</v>
      </c>
    </row>
    <row r="354" spans="2:2" x14ac:dyDescent="0.25">
      <c r="B354">
        <v>344</v>
      </c>
    </row>
    <row r="355" spans="2:2" x14ac:dyDescent="0.25">
      <c r="B355">
        <v>345</v>
      </c>
    </row>
    <row r="356" spans="2:2" x14ac:dyDescent="0.25">
      <c r="B356">
        <v>346</v>
      </c>
    </row>
    <row r="357" spans="2:2" x14ac:dyDescent="0.25">
      <c r="B357">
        <v>347</v>
      </c>
    </row>
    <row r="358" spans="2:2" x14ac:dyDescent="0.25">
      <c r="B358">
        <v>348</v>
      </c>
    </row>
    <row r="359" spans="2:2" x14ac:dyDescent="0.25">
      <c r="B359">
        <v>349</v>
      </c>
    </row>
    <row r="360" spans="2:2" x14ac:dyDescent="0.25">
      <c r="B360">
        <v>350</v>
      </c>
    </row>
    <row r="361" spans="2:2" x14ac:dyDescent="0.25">
      <c r="B361">
        <v>351</v>
      </c>
    </row>
    <row r="362" spans="2:2" x14ac:dyDescent="0.25">
      <c r="B362">
        <v>352</v>
      </c>
    </row>
    <row r="363" spans="2:2" x14ac:dyDescent="0.25">
      <c r="B363">
        <v>353</v>
      </c>
    </row>
    <row r="364" spans="2:2" x14ac:dyDescent="0.25">
      <c r="B364">
        <v>354</v>
      </c>
    </row>
    <row r="365" spans="2:2" x14ac:dyDescent="0.25">
      <c r="B365">
        <v>355</v>
      </c>
    </row>
    <row r="366" spans="2:2" x14ac:dyDescent="0.25">
      <c r="B366">
        <v>356</v>
      </c>
    </row>
    <row r="367" spans="2:2" x14ac:dyDescent="0.25">
      <c r="B367">
        <v>357</v>
      </c>
    </row>
    <row r="368" spans="2:2" x14ac:dyDescent="0.25">
      <c r="B368">
        <v>358</v>
      </c>
    </row>
    <row r="369" spans="2:2" x14ac:dyDescent="0.25">
      <c r="B369">
        <v>359</v>
      </c>
    </row>
    <row r="370" spans="2:2" x14ac:dyDescent="0.25">
      <c r="B370">
        <v>360</v>
      </c>
    </row>
    <row r="371" spans="2:2" x14ac:dyDescent="0.25">
      <c r="B371">
        <v>361</v>
      </c>
    </row>
    <row r="372" spans="2:2" x14ac:dyDescent="0.25">
      <c r="B372">
        <v>362</v>
      </c>
    </row>
    <row r="373" spans="2:2" x14ac:dyDescent="0.25">
      <c r="B373">
        <v>363</v>
      </c>
    </row>
    <row r="374" spans="2:2" x14ac:dyDescent="0.25">
      <c r="B374">
        <v>364</v>
      </c>
    </row>
    <row r="375" spans="2:2" x14ac:dyDescent="0.25">
      <c r="B375">
        <v>365</v>
      </c>
    </row>
    <row r="376" spans="2:2" x14ac:dyDescent="0.25">
      <c r="B376">
        <v>366</v>
      </c>
    </row>
    <row r="377" spans="2:2" x14ac:dyDescent="0.25">
      <c r="B377">
        <v>367</v>
      </c>
    </row>
    <row r="378" spans="2:2" x14ac:dyDescent="0.25">
      <c r="B378">
        <v>368</v>
      </c>
    </row>
    <row r="379" spans="2:2" x14ac:dyDescent="0.25">
      <c r="B379">
        <v>369</v>
      </c>
    </row>
    <row r="380" spans="2:2" x14ac:dyDescent="0.25">
      <c r="B380">
        <v>370</v>
      </c>
    </row>
    <row r="381" spans="2:2" x14ac:dyDescent="0.25">
      <c r="B381">
        <v>371</v>
      </c>
    </row>
    <row r="382" spans="2:2" x14ac:dyDescent="0.25">
      <c r="B382">
        <v>372</v>
      </c>
    </row>
    <row r="383" spans="2:2" x14ac:dyDescent="0.25">
      <c r="B383">
        <v>373</v>
      </c>
    </row>
    <row r="384" spans="2:2" x14ac:dyDescent="0.25">
      <c r="B384">
        <v>374</v>
      </c>
    </row>
    <row r="385" spans="2:2" x14ac:dyDescent="0.25">
      <c r="B385">
        <v>375</v>
      </c>
    </row>
    <row r="386" spans="2:2" x14ac:dyDescent="0.25">
      <c r="B386">
        <v>376</v>
      </c>
    </row>
    <row r="387" spans="2:2" x14ac:dyDescent="0.25">
      <c r="B387">
        <v>377</v>
      </c>
    </row>
    <row r="388" spans="2:2" x14ac:dyDescent="0.25">
      <c r="B388">
        <v>378</v>
      </c>
    </row>
    <row r="389" spans="2:2" x14ac:dyDescent="0.25">
      <c r="B389">
        <v>379</v>
      </c>
    </row>
    <row r="390" spans="2:2" x14ac:dyDescent="0.25">
      <c r="B390">
        <v>380</v>
      </c>
    </row>
    <row r="391" spans="2:2" x14ac:dyDescent="0.25">
      <c r="B391">
        <v>381</v>
      </c>
    </row>
    <row r="392" spans="2:2" x14ac:dyDescent="0.25">
      <c r="B392">
        <v>382</v>
      </c>
    </row>
    <row r="393" spans="2:2" x14ac:dyDescent="0.25">
      <c r="B393">
        <v>383</v>
      </c>
    </row>
    <row r="394" spans="2:2" x14ac:dyDescent="0.25">
      <c r="B394">
        <v>384</v>
      </c>
    </row>
    <row r="395" spans="2:2" x14ac:dyDescent="0.25">
      <c r="B395">
        <v>385</v>
      </c>
    </row>
    <row r="396" spans="2:2" x14ac:dyDescent="0.25">
      <c r="B396">
        <v>386</v>
      </c>
    </row>
    <row r="397" spans="2:2" x14ac:dyDescent="0.25">
      <c r="B397">
        <v>387</v>
      </c>
    </row>
    <row r="398" spans="2:2" x14ac:dyDescent="0.25">
      <c r="B398">
        <v>388</v>
      </c>
    </row>
    <row r="399" spans="2:2" x14ac:dyDescent="0.25">
      <c r="B399">
        <v>389</v>
      </c>
    </row>
    <row r="400" spans="2:2" x14ac:dyDescent="0.25">
      <c r="B400">
        <v>390</v>
      </c>
    </row>
    <row r="401" spans="2:2" x14ac:dyDescent="0.25">
      <c r="B401">
        <v>391</v>
      </c>
    </row>
    <row r="402" spans="2:2" x14ac:dyDescent="0.25">
      <c r="B402">
        <v>392</v>
      </c>
    </row>
    <row r="403" spans="2:2" x14ac:dyDescent="0.25">
      <c r="B403">
        <v>393</v>
      </c>
    </row>
    <row r="404" spans="2:2" x14ac:dyDescent="0.25">
      <c r="B404">
        <v>394</v>
      </c>
    </row>
    <row r="405" spans="2:2" x14ac:dyDescent="0.25">
      <c r="B405">
        <v>395</v>
      </c>
    </row>
    <row r="406" spans="2:2" x14ac:dyDescent="0.25">
      <c r="B406">
        <v>396</v>
      </c>
    </row>
    <row r="407" spans="2:2" x14ac:dyDescent="0.25">
      <c r="B407">
        <v>397</v>
      </c>
    </row>
    <row r="408" spans="2:2" x14ac:dyDescent="0.25">
      <c r="B408">
        <v>398</v>
      </c>
    </row>
    <row r="409" spans="2:2" x14ac:dyDescent="0.25">
      <c r="B409">
        <v>399</v>
      </c>
    </row>
    <row r="410" spans="2:2" x14ac:dyDescent="0.25">
      <c r="B410">
        <v>400</v>
      </c>
    </row>
    <row r="411" spans="2:2" x14ac:dyDescent="0.25">
      <c r="B411">
        <v>401</v>
      </c>
    </row>
    <row r="412" spans="2:2" x14ac:dyDescent="0.25">
      <c r="B412">
        <v>402</v>
      </c>
    </row>
    <row r="413" spans="2:2" x14ac:dyDescent="0.25">
      <c r="B413">
        <v>403</v>
      </c>
    </row>
    <row r="414" spans="2:2" x14ac:dyDescent="0.25">
      <c r="B414">
        <v>404</v>
      </c>
    </row>
    <row r="415" spans="2:2" x14ac:dyDescent="0.25">
      <c r="B415">
        <v>405</v>
      </c>
    </row>
    <row r="416" spans="2:2" x14ac:dyDescent="0.25">
      <c r="B416">
        <v>406</v>
      </c>
    </row>
    <row r="417" spans="2:2" x14ac:dyDescent="0.25">
      <c r="B417">
        <v>407</v>
      </c>
    </row>
    <row r="418" spans="2:2" x14ac:dyDescent="0.25">
      <c r="B418">
        <v>408</v>
      </c>
    </row>
    <row r="419" spans="2:2" x14ac:dyDescent="0.25">
      <c r="B419">
        <v>409</v>
      </c>
    </row>
    <row r="420" spans="2:2" x14ac:dyDescent="0.25">
      <c r="B420">
        <v>410</v>
      </c>
    </row>
    <row r="421" spans="2:2" x14ac:dyDescent="0.25">
      <c r="B421">
        <v>411</v>
      </c>
    </row>
    <row r="422" spans="2:2" x14ac:dyDescent="0.25">
      <c r="B422">
        <v>412</v>
      </c>
    </row>
    <row r="423" spans="2:2" x14ac:dyDescent="0.25">
      <c r="B423">
        <v>413</v>
      </c>
    </row>
    <row r="424" spans="2:2" x14ac:dyDescent="0.25">
      <c r="B424">
        <v>414</v>
      </c>
    </row>
    <row r="425" spans="2:2" x14ac:dyDescent="0.25">
      <c r="B425">
        <v>415</v>
      </c>
    </row>
    <row r="426" spans="2:2" x14ac:dyDescent="0.25">
      <c r="B426">
        <v>416</v>
      </c>
    </row>
    <row r="427" spans="2:2" x14ac:dyDescent="0.25">
      <c r="B427">
        <v>417</v>
      </c>
    </row>
    <row r="428" spans="2:2" x14ac:dyDescent="0.25">
      <c r="B428">
        <v>418</v>
      </c>
    </row>
    <row r="429" spans="2:2" x14ac:dyDescent="0.25">
      <c r="B429">
        <v>419</v>
      </c>
    </row>
    <row r="430" spans="2:2" x14ac:dyDescent="0.25">
      <c r="B430">
        <v>420</v>
      </c>
    </row>
    <row r="431" spans="2:2" x14ac:dyDescent="0.25">
      <c r="B431">
        <v>421</v>
      </c>
    </row>
    <row r="432" spans="2:2" x14ac:dyDescent="0.25">
      <c r="B432">
        <v>422</v>
      </c>
    </row>
    <row r="433" spans="2:2" x14ac:dyDescent="0.25">
      <c r="B433">
        <v>423</v>
      </c>
    </row>
    <row r="434" spans="2:2" x14ac:dyDescent="0.25">
      <c r="B434">
        <v>424</v>
      </c>
    </row>
    <row r="435" spans="2:2" x14ac:dyDescent="0.25">
      <c r="B435">
        <v>425</v>
      </c>
    </row>
    <row r="436" spans="2:2" x14ac:dyDescent="0.25">
      <c r="B436">
        <v>426</v>
      </c>
    </row>
    <row r="437" spans="2:2" x14ac:dyDescent="0.25">
      <c r="B437">
        <v>427</v>
      </c>
    </row>
    <row r="438" spans="2:2" x14ac:dyDescent="0.25">
      <c r="B438">
        <v>428</v>
      </c>
    </row>
    <row r="439" spans="2:2" x14ac:dyDescent="0.25">
      <c r="B439">
        <v>429</v>
      </c>
    </row>
    <row r="440" spans="2:2" x14ac:dyDescent="0.25">
      <c r="B440">
        <v>430</v>
      </c>
    </row>
    <row r="441" spans="2:2" x14ac:dyDescent="0.25">
      <c r="B441">
        <v>431</v>
      </c>
    </row>
    <row r="442" spans="2:2" x14ac:dyDescent="0.25">
      <c r="B442">
        <v>432</v>
      </c>
    </row>
    <row r="443" spans="2:2" x14ac:dyDescent="0.25">
      <c r="B443">
        <v>433</v>
      </c>
    </row>
    <row r="444" spans="2:2" x14ac:dyDescent="0.25">
      <c r="B444">
        <v>434</v>
      </c>
    </row>
    <row r="445" spans="2:2" x14ac:dyDescent="0.25">
      <c r="B445">
        <v>435</v>
      </c>
    </row>
    <row r="446" spans="2:2" x14ac:dyDescent="0.25">
      <c r="B446">
        <v>436</v>
      </c>
    </row>
    <row r="447" spans="2:2" x14ac:dyDescent="0.25">
      <c r="B447">
        <v>437</v>
      </c>
    </row>
    <row r="448" spans="2:2" x14ac:dyDescent="0.25">
      <c r="B448">
        <v>438</v>
      </c>
    </row>
    <row r="449" spans="2:2" x14ac:dyDescent="0.25">
      <c r="B449">
        <v>439</v>
      </c>
    </row>
    <row r="450" spans="2:2" x14ac:dyDescent="0.25">
      <c r="B450">
        <v>440</v>
      </c>
    </row>
    <row r="451" spans="2:2" x14ac:dyDescent="0.25">
      <c r="B451">
        <v>441</v>
      </c>
    </row>
    <row r="452" spans="2:2" x14ac:dyDescent="0.25">
      <c r="B452">
        <v>442</v>
      </c>
    </row>
    <row r="453" spans="2:2" x14ac:dyDescent="0.25">
      <c r="B453">
        <v>443</v>
      </c>
    </row>
    <row r="454" spans="2:2" x14ac:dyDescent="0.25">
      <c r="B454">
        <v>444</v>
      </c>
    </row>
    <row r="455" spans="2:2" x14ac:dyDescent="0.25">
      <c r="B455">
        <v>445</v>
      </c>
    </row>
    <row r="456" spans="2:2" x14ac:dyDescent="0.25">
      <c r="B456">
        <v>446</v>
      </c>
    </row>
    <row r="457" spans="2:2" x14ac:dyDescent="0.25">
      <c r="B457">
        <v>447</v>
      </c>
    </row>
    <row r="458" spans="2:2" x14ac:dyDescent="0.25">
      <c r="B458">
        <v>448</v>
      </c>
    </row>
    <row r="459" spans="2:2" x14ac:dyDescent="0.25">
      <c r="B459">
        <v>449</v>
      </c>
    </row>
    <row r="460" spans="2:2" x14ac:dyDescent="0.25">
      <c r="B460">
        <v>450</v>
      </c>
    </row>
    <row r="461" spans="2:2" x14ac:dyDescent="0.25">
      <c r="B461">
        <v>451</v>
      </c>
    </row>
    <row r="462" spans="2:2" x14ac:dyDescent="0.25">
      <c r="B462">
        <v>452</v>
      </c>
    </row>
    <row r="463" spans="2:2" x14ac:dyDescent="0.25">
      <c r="B463">
        <v>453</v>
      </c>
    </row>
    <row r="464" spans="2:2" x14ac:dyDescent="0.25">
      <c r="B464">
        <v>454</v>
      </c>
    </row>
    <row r="465" spans="2:2" x14ac:dyDescent="0.25">
      <c r="B465">
        <v>455</v>
      </c>
    </row>
    <row r="466" spans="2:2" x14ac:dyDescent="0.25">
      <c r="B466">
        <v>456</v>
      </c>
    </row>
    <row r="467" spans="2:2" x14ac:dyDescent="0.25">
      <c r="B467">
        <v>457</v>
      </c>
    </row>
    <row r="468" spans="2:2" x14ac:dyDescent="0.25">
      <c r="B468">
        <v>458</v>
      </c>
    </row>
    <row r="469" spans="2:2" x14ac:dyDescent="0.25">
      <c r="B469">
        <v>459</v>
      </c>
    </row>
    <row r="470" spans="2:2" x14ac:dyDescent="0.25">
      <c r="B470">
        <v>460</v>
      </c>
    </row>
    <row r="471" spans="2:2" x14ac:dyDescent="0.25">
      <c r="B471">
        <v>461</v>
      </c>
    </row>
    <row r="472" spans="2:2" x14ac:dyDescent="0.25">
      <c r="B472">
        <v>462</v>
      </c>
    </row>
    <row r="473" spans="2:2" x14ac:dyDescent="0.25">
      <c r="B473">
        <v>463</v>
      </c>
    </row>
    <row r="474" spans="2:2" x14ac:dyDescent="0.25">
      <c r="B474">
        <v>464</v>
      </c>
    </row>
    <row r="475" spans="2:2" x14ac:dyDescent="0.25">
      <c r="B475">
        <v>465</v>
      </c>
    </row>
    <row r="476" spans="2:2" x14ac:dyDescent="0.25">
      <c r="B476">
        <v>466</v>
      </c>
    </row>
    <row r="477" spans="2:2" x14ac:dyDescent="0.25">
      <c r="B477">
        <v>467</v>
      </c>
    </row>
    <row r="478" spans="2:2" x14ac:dyDescent="0.25">
      <c r="B478">
        <v>468</v>
      </c>
    </row>
    <row r="479" spans="2:2" x14ac:dyDescent="0.25">
      <c r="B479">
        <v>469</v>
      </c>
    </row>
    <row r="480" spans="2:2" x14ac:dyDescent="0.25">
      <c r="B480">
        <v>470</v>
      </c>
    </row>
    <row r="481" spans="2:2" x14ac:dyDescent="0.25">
      <c r="B481">
        <v>471</v>
      </c>
    </row>
    <row r="482" spans="2:2" x14ac:dyDescent="0.25">
      <c r="B482">
        <v>472</v>
      </c>
    </row>
    <row r="483" spans="2:2" x14ac:dyDescent="0.25">
      <c r="B483">
        <v>473</v>
      </c>
    </row>
    <row r="484" spans="2:2" x14ac:dyDescent="0.25">
      <c r="B484">
        <v>474</v>
      </c>
    </row>
    <row r="485" spans="2:2" x14ac:dyDescent="0.25">
      <c r="B485">
        <v>475</v>
      </c>
    </row>
    <row r="486" spans="2:2" x14ac:dyDescent="0.25">
      <c r="B486">
        <v>476</v>
      </c>
    </row>
    <row r="487" spans="2:2" x14ac:dyDescent="0.25">
      <c r="B487">
        <v>477</v>
      </c>
    </row>
    <row r="488" spans="2:2" x14ac:dyDescent="0.25">
      <c r="B488">
        <v>478</v>
      </c>
    </row>
    <row r="489" spans="2:2" x14ac:dyDescent="0.25">
      <c r="B489">
        <v>479</v>
      </c>
    </row>
    <row r="490" spans="2:2" x14ac:dyDescent="0.25">
      <c r="B490">
        <v>480</v>
      </c>
    </row>
    <row r="491" spans="2:2" x14ac:dyDescent="0.25">
      <c r="B491">
        <v>481</v>
      </c>
    </row>
    <row r="492" spans="2:2" x14ac:dyDescent="0.25">
      <c r="B492">
        <v>482</v>
      </c>
    </row>
    <row r="493" spans="2:2" x14ac:dyDescent="0.25">
      <c r="B493">
        <v>483</v>
      </c>
    </row>
    <row r="494" spans="2:2" x14ac:dyDescent="0.25">
      <c r="B494">
        <v>484</v>
      </c>
    </row>
    <row r="495" spans="2:2" x14ac:dyDescent="0.25">
      <c r="B495">
        <v>485</v>
      </c>
    </row>
    <row r="496" spans="2:2" x14ac:dyDescent="0.25">
      <c r="B496">
        <v>486</v>
      </c>
    </row>
    <row r="497" spans="2:2" x14ac:dyDescent="0.25">
      <c r="B497">
        <v>487</v>
      </c>
    </row>
    <row r="498" spans="2:2" x14ac:dyDescent="0.25">
      <c r="B498">
        <v>488</v>
      </c>
    </row>
    <row r="499" spans="2:2" x14ac:dyDescent="0.25">
      <c r="B499">
        <v>489</v>
      </c>
    </row>
    <row r="500" spans="2:2" x14ac:dyDescent="0.25">
      <c r="B500">
        <v>490</v>
      </c>
    </row>
    <row r="501" spans="2:2" x14ac:dyDescent="0.25">
      <c r="B501">
        <v>491</v>
      </c>
    </row>
    <row r="502" spans="2:2" x14ac:dyDescent="0.25">
      <c r="B502">
        <v>492</v>
      </c>
    </row>
    <row r="503" spans="2:2" x14ac:dyDescent="0.25">
      <c r="B503">
        <v>493</v>
      </c>
    </row>
    <row r="504" spans="2:2" x14ac:dyDescent="0.25">
      <c r="B504">
        <v>494</v>
      </c>
    </row>
    <row r="505" spans="2:2" x14ac:dyDescent="0.25">
      <c r="B505">
        <v>495</v>
      </c>
    </row>
    <row r="506" spans="2:2" x14ac:dyDescent="0.25">
      <c r="B506">
        <v>496</v>
      </c>
    </row>
    <row r="507" spans="2:2" x14ac:dyDescent="0.25">
      <c r="B507">
        <v>497</v>
      </c>
    </row>
    <row r="508" spans="2:2" x14ac:dyDescent="0.25">
      <c r="B508">
        <v>498</v>
      </c>
    </row>
    <row r="509" spans="2:2" x14ac:dyDescent="0.25">
      <c r="B509">
        <v>499</v>
      </c>
    </row>
    <row r="510" spans="2:2" x14ac:dyDescent="0.25">
      <c r="B510">
        <v>500</v>
      </c>
    </row>
  </sheetData>
  <mergeCells count="1">
    <mergeCell ref="B4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7"/>
  <sheetViews>
    <sheetView tabSelected="1" workbookViewId="0">
      <selection activeCell="H23" sqref="H23"/>
    </sheetView>
  </sheetViews>
  <sheetFormatPr defaultRowHeight="15" x14ac:dyDescent="0.25"/>
  <sheetData>
    <row r="1" spans="2:25" x14ac:dyDescent="0.25">
      <c r="T1" s="10"/>
      <c r="U1" s="10"/>
      <c r="V1" s="10"/>
      <c r="W1" s="10"/>
      <c r="X1" s="10"/>
      <c r="Y1" s="10"/>
    </row>
    <row r="2" spans="2:25" x14ac:dyDescent="0.25">
      <c r="T2" s="8"/>
      <c r="U2" s="8"/>
      <c r="V2" s="8"/>
      <c r="W2" s="8"/>
      <c r="X2" s="8"/>
      <c r="Y2" s="8"/>
    </row>
    <row r="3" spans="2:25" x14ac:dyDescent="0.25">
      <c r="N3" t="s">
        <v>27</v>
      </c>
      <c r="O3" t="s">
        <v>29</v>
      </c>
      <c r="P3" t="s">
        <v>28</v>
      </c>
      <c r="T3" s="8"/>
      <c r="U3" s="8"/>
      <c r="V3" s="8"/>
      <c r="W3" s="8"/>
      <c r="X3" s="8"/>
      <c r="Y3" s="8"/>
    </row>
    <row r="4" spans="2:25" x14ac:dyDescent="0.25">
      <c r="B4" s="36" t="s">
        <v>44</v>
      </c>
      <c r="C4" s="36"/>
      <c r="D4" s="36"/>
      <c r="E4" s="36"/>
      <c r="N4" t="s">
        <v>0</v>
      </c>
      <c r="O4" s="2">
        <f>C16</f>
        <v>0.8</v>
      </c>
      <c r="P4">
        <f>O4^2</f>
        <v>0.64000000000000012</v>
      </c>
      <c r="Q4" s="2"/>
      <c r="T4" s="8"/>
      <c r="U4" s="8"/>
      <c r="V4" s="8"/>
      <c r="W4" s="8"/>
      <c r="X4" s="8"/>
      <c r="Y4" s="8"/>
    </row>
    <row r="5" spans="2:25" x14ac:dyDescent="0.25">
      <c r="B5" s="36"/>
      <c r="C5" s="36"/>
      <c r="D5" s="36"/>
      <c r="E5" s="36"/>
      <c r="N5" t="s">
        <v>1</v>
      </c>
      <c r="O5" s="2">
        <f>D16</f>
        <v>0.7</v>
      </c>
      <c r="P5">
        <f t="shared" ref="P5:P6" si="0">O5^2</f>
        <v>0.48999999999999994</v>
      </c>
      <c r="Q5" s="2"/>
      <c r="T5" s="8"/>
      <c r="U5" s="8"/>
      <c r="V5" s="8"/>
      <c r="W5" s="8"/>
      <c r="X5" s="8"/>
      <c r="Y5" s="8"/>
    </row>
    <row r="6" spans="2:25" ht="15.75" thickBot="1" x14ac:dyDescent="0.3">
      <c r="B6" s="36"/>
      <c r="C6" s="36"/>
      <c r="D6" s="36"/>
      <c r="E6" s="36"/>
      <c r="N6" t="s">
        <v>19</v>
      </c>
      <c r="O6" s="2">
        <f>E16</f>
        <v>0.77</v>
      </c>
      <c r="P6">
        <f t="shared" si="0"/>
        <v>0.59289999999999998</v>
      </c>
      <c r="Q6" s="2"/>
      <c r="T6" s="9"/>
      <c r="U6" s="9"/>
      <c r="V6" s="9"/>
      <c r="W6" s="9"/>
      <c r="X6" s="9"/>
      <c r="Y6" s="9"/>
    </row>
    <row r="7" spans="2:25" ht="15.75" thickBot="1" x14ac:dyDescent="0.3">
      <c r="B7" s="36"/>
      <c r="C7" s="36"/>
      <c r="D7" s="36"/>
      <c r="E7" s="36"/>
      <c r="N7" t="s">
        <v>20</v>
      </c>
      <c r="O7">
        <f>C15</f>
        <v>116</v>
      </c>
      <c r="T7" s="9"/>
      <c r="U7" s="12"/>
      <c r="V7" s="12"/>
      <c r="Y7" s="9"/>
    </row>
    <row r="8" spans="2:25" x14ac:dyDescent="0.25">
      <c r="T8" s="8"/>
      <c r="U8" s="11"/>
      <c r="V8" s="11"/>
      <c r="Y8" s="8"/>
    </row>
    <row r="9" spans="2:25" x14ac:dyDescent="0.25">
      <c r="N9" t="s">
        <v>21</v>
      </c>
      <c r="O9">
        <f>(O7-3)*(1+O6)</f>
        <v>200.01</v>
      </c>
      <c r="T9" s="8"/>
      <c r="U9" s="11"/>
      <c r="V9" s="11"/>
      <c r="Y9" s="8"/>
    </row>
    <row r="10" spans="2:25" x14ac:dyDescent="0.25">
      <c r="N10" t="s">
        <v>22</v>
      </c>
      <c r="O10">
        <f>2*((1-P4-P6-P5+(2*O4*O6*O5)))</f>
        <v>0.27899999999999991</v>
      </c>
    </row>
    <row r="11" spans="2:25" x14ac:dyDescent="0.25">
      <c r="B11" t="s">
        <v>35</v>
      </c>
      <c r="N11" t="s">
        <v>23</v>
      </c>
      <c r="O11">
        <f>O9/O10</f>
        <v>716.88172043010775</v>
      </c>
      <c r="U11" s="7"/>
      <c r="V11" s="7"/>
      <c r="Y11" s="7"/>
    </row>
    <row r="12" spans="2:25" x14ac:dyDescent="0.25">
      <c r="B12" s="13"/>
      <c r="C12" s="14" t="s">
        <v>30</v>
      </c>
      <c r="D12" s="14" t="s">
        <v>30</v>
      </c>
      <c r="E12" s="15" t="s">
        <v>31</v>
      </c>
      <c r="N12" t="s">
        <v>24</v>
      </c>
      <c r="O12">
        <f>O11^0.5</f>
        <v>26.774646971157392</v>
      </c>
      <c r="U12" s="7"/>
      <c r="V12" s="7"/>
      <c r="Y12" s="7"/>
    </row>
    <row r="13" spans="2:25" x14ac:dyDescent="0.25">
      <c r="B13" s="16"/>
      <c r="C13" s="17" t="s">
        <v>33</v>
      </c>
      <c r="D13" s="17" t="s">
        <v>33</v>
      </c>
      <c r="E13" s="18" t="s">
        <v>33</v>
      </c>
      <c r="N13" t="s">
        <v>25</v>
      </c>
      <c r="O13">
        <f>O5-O4</f>
        <v>-0.10000000000000009</v>
      </c>
      <c r="U13" s="7"/>
      <c r="V13" s="7"/>
      <c r="Y13" s="7"/>
    </row>
    <row r="14" spans="2:25" x14ac:dyDescent="0.25">
      <c r="B14" s="16"/>
      <c r="C14" s="17" t="s">
        <v>31</v>
      </c>
      <c r="D14" s="17" t="s">
        <v>32</v>
      </c>
      <c r="E14" s="18" t="s">
        <v>32</v>
      </c>
      <c r="N14" t="s">
        <v>26</v>
      </c>
      <c r="O14">
        <f>O12*O13</f>
        <v>-2.6774646971157416</v>
      </c>
      <c r="P14">
        <f>ABS(O14)</f>
        <v>2.6774646971157416</v>
      </c>
      <c r="U14" s="7"/>
      <c r="V14" s="7"/>
      <c r="Y14" s="7"/>
    </row>
    <row r="15" spans="2:25" x14ac:dyDescent="0.25">
      <c r="B15" s="16" t="s">
        <v>20</v>
      </c>
      <c r="C15" s="34">
        <v>116</v>
      </c>
      <c r="D15" s="17"/>
      <c r="E15" s="18"/>
      <c r="U15" s="7"/>
      <c r="V15" s="7"/>
      <c r="Y15" s="7"/>
    </row>
    <row r="16" spans="2:25" x14ac:dyDescent="0.25">
      <c r="B16" s="16" t="s">
        <v>2</v>
      </c>
      <c r="C16" s="34">
        <v>0.8</v>
      </c>
      <c r="D16" s="34">
        <v>0.7</v>
      </c>
      <c r="E16" s="35">
        <v>0.77</v>
      </c>
      <c r="N16" t="s">
        <v>41</v>
      </c>
      <c r="P16">
        <f>TDIST(P14,100,2)</f>
        <v>8.6718908129690461E-3</v>
      </c>
      <c r="Q16">
        <f>IF(P16&gt;0.001,P16,"p&lt;0.001")</f>
        <v>8.6718908129690461E-3</v>
      </c>
      <c r="U16" s="7"/>
      <c r="V16" s="7"/>
      <c r="Y16" s="7"/>
    </row>
    <row r="17" spans="2:25" x14ac:dyDescent="0.25">
      <c r="B17" s="19" t="s">
        <v>34</v>
      </c>
      <c r="C17" s="20" t="s">
        <v>0</v>
      </c>
      <c r="D17" s="20" t="s">
        <v>1</v>
      </c>
      <c r="E17" s="21" t="s">
        <v>19</v>
      </c>
      <c r="N17" t="s">
        <v>40</v>
      </c>
      <c r="P17">
        <f>TDIST(P14,O7-3,1)</f>
        <v>4.2616764131147272E-3</v>
      </c>
      <c r="Q17">
        <f>IF(P17&gt;0.001,P17,"p&lt;0.001")</f>
        <v>4.2616764131147272E-3</v>
      </c>
      <c r="U17" s="7"/>
      <c r="V17" s="7"/>
      <c r="Y17" s="7"/>
    </row>
    <row r="18" spans="2:25" x14ac:dyDescent="0.25">
      <c r="U18" s="7"/>
      <c r="V18" s="7"/>
      <c r="Y18" s="7"/>
    </row>
    <row r="19" spans="2:25" x14ac:dyDescent="0.25">
      <c r="B19" t="str">
        <f>IF(AVERAGE(C15:E15)=C15,"ok","ERROR samples must be same size")</f>
        <v>ok</v>
      </c>
      <c r="U19" s="7"/>
      <c r="V19" s="7"/>
      <c r="Y19" s="7"/>
    </row>
    <row r="20" spans="2:25" x14ac:dyDescent="0.25">
      <c r="B20" t="s">
        <v>13</v>
      </c>
      <c r="U20" s="7"/>
      <c r="V20" s="7"/>
      <c r="Y20" s="7"/>
    </row>
    <row r="21" spans="2:25" x14ac:dyDescent="0.25">
      <c r="B21" s="13" t="s">
        <v>36</v>
      </c>
      <c r="C21" s="22"/>
      <c r="D21" s="22">
        <f>ABS(C16-D16)</f>
        <v>0.10000000000000009</v>
      </c>
      <c r="E21" s="23"/>
      <c r="F21" s="24"/>
      <c r="O21" s="2"/>
      <c r="Q21" s="2"/>
      <c r="U21" s="7"/>
      <c r="V21" s="7"/>
      <c r="Y21" s="7"/>
    </row>
    <row r="22" spans="2:25" x14ac:dyDescent="0.25">
      <c r="B22" s="16"/>
      <c r="C22" s="25"/>
      <c r="D22" s="25"/>
      <c r="E22" s="25"/>
      <c r="F22" s="26"/>
      <c r="O22" s="2"/>
      <c r="Q22" s="2"/>
      <c r="U22" s="7"/>
      <c r="V22" s="7"/>
      <c r="Y22" s="7"/>
    </row>
    <row r="23" spans="2:25" x14ac:dyDescent="0.25">
      <c r="B23" s="16" t="s">
        <v>37</v>
      </c>
      <c r="C23" s="25"/>
      <c r="D23" s="25">
        <f>P14</f>
        <v>2.6774646971157416</v>
      </c>
      <c r="E23" s="27"/>
      <c r="F23" s="26"/>
      <c r="O23" s="2"/>
      <c r="Q23" s="2"/>
      <c r="U23" s="7"/>
      <c r="V23" s="7"/>
      <c r="Y23" s="7"/>
    </row>
    <row r="24" spans="2:25" x14ac:dyDescent="0.25">
      <c r="B24" s="16" t="s">
        <v>38</v>
      </c>
      <c r="C24" s="25"/>
      <c r="D24" s="25">
        <f>O7-3</f>
        <v>113</v>
      </c>
      <c r="E24" s="25"/>
      <c r="F24" s="26"/>
      <c r="U24" s="7"/>
      <c r="V24" s="7"/>
      <c r="Y24" s="7"/>
    </row>
    <row r="25" spans="2:25" x14ac:dyDescent="0.25">
      <c r="B25" s="16"/>
      <c r="C25" s="25"/>
      <c r="D25" s="25"/>
      <c r="E25" s="25"/>
      <c r="F25" s="26"/>
      <c r="U25" s="7"/>
      <c r="V25" s="7"/>
      <c r="Y25" s="7"/>
    </row>
    <row r="26" spans="2:25" x14ac:dyDescent="0.25">
      <c r="B26" s="16" t="s">
        <v>39</v>
      </c>
      <c r="C26" s="25"/>
      <c r="D26" s="28">
        <f>Q16</f>
        <v>8.6718908129690461E-3</v>
      </c>
      <c r="E26" s="27"/>
      <c r="F26" s="29"/>
      <c r="U26" s="7"/>
      <c r="V26" s="7"/>
      <c r="Y26" s="7"/>
    </row>
    <row r="27" spans="2:25" x14ac:dyDescent="0.25">
      <c r="B27" s="16"/>
      <c r="C27" s="25"/>
      <c r="D27" s="25"/>
      <c r="E27" s="25"/>
      <c r="F27" s="26"/>
      <c r="U27" s="7"/>
      <c r="V27" s="7"/>
      <c r="Y27" s="7"/>
    </row>
    <row r="28" spans="2:25" x14ac:dyDescent="0.25">
      <c r="B28" s="19" t="s">
        <v>42</v>
      </c>
      <c r="C28" s="30"/>
      <c r="D28" s="31">
        <f>Q17</f>
        <v>4.2616764131147272E-3</v>
      </c>
      <c r="E28" s="32"/>
      <c r="F28" s="33"/>
      <c r="U28" s="7"/>
      <c r="V28" s="7"/>
      <c r="Y28" s="7"/>
    </row>
    <row r="29" spans="2:25" x14ac:dyDescent="0.25">
      <c r="U29" s="7"/>
      <c r="V29" s="7"/>
      <c r="Y29" s="7"/>
    </row>
    <row r="30" spans="2:25" x14ac:dyDescent="0.25">
      <c r="C30" s="7"/>
      <c r="D30" s="7"/>
      <c r="E30" s="7"/>
      <c r="U30" s="7"/>
      <c r="V30" s="7"/>
      <c r="Y30" s="7"/>
    </row>
    <row r="31" spans="2:25" x14ac:dyDescent="0.25">
      <c r="C31" s="7"/>
      <c r="D31" s="7"/>
      <c r="E31" s="7"/>
      <c r="U31" s="7"/>
      <c r="V31" s="7"/>
      <c r="Y31" s="7"/>
    </row>
    <row r="32" spans="2:25" x14ac:dyDescent="0.25">
      <c r="C32" s="7"/>
      <c r="D32" s="7"/>
      <c r="E32" s="7"/>
      <c r="U32" s="7"/>
      <c r="V32" s="7"/>
      <c r="Y32" s="7"/>
    </row>
    <row r="33" spans="3:25" x14ac:dyDescent="0.25">
      <c r="C33" s="7"/>
      <c r="D33" s="7"/>
      <c r="E33" s="7"/>
      <c r="U33" s="7"/>
      <c r="V33" s="7"/>
      <c r="Y33" s="7"/>
    </row>
    <row r="34" spans="3:25" x14ac:dyDescent="0.25">
      <c r="C34" s="7"/>
      <c r="D34" s="7"/>
      <c r="E34" s="7"/>
      <c r="U34" s="7"/>
      <c r="V34" s="7"/>
      <c r="Y34" s="7"/>
    </row>
    <row r="35" spans="3:25" x14ac:dyDescent="0.25">
      <c r="C35" s="7"/>
      <c r="D35" s="7"/>
      <c r="E35" s="7"/>
      <c r="U35" s="7"/>
      <c r="V35" s="7"/>
      <c r="Y35" s="7"/>
    </row>
    <row r="36" spans="3:25" x14ac:dyDescent="0.25">
      <c r="C36" s="7"/>
      <c r="D36" s="7"/>
      <c r="E36" s="7"/>
      <c r="U36" s="7"/>
      <c r="V36" s="7"/>
      <c r="Y36" s="7"/>
    </row>
    <row r="37" spans="3:25" x14ac:dyDescent="0.25">
      <c r="C37" s="7"/>
      <c r="D37" s="7"/>
      <c r="E37" s="7"/>
      <c r="U37" s="7"/>
      <c r="V37" s="7"/>
      <c r="Y37" s="7"/>
    </row>
    <row r="38" spans="3:25" x14ac:dyDescent="0.25">
      <c r="C38" s="7"/>
      <c r="D38" s="7"/>
      <c r="E38" s="7"/>
      <c r="U38" s="7"/>
      <c r="V38" s="7"/>
      <c r="Y38" s="7"/>
    </row>
    <row r="39" spans="3:25" x14ac:dyDescent="0.25">
      <c r="C39" s="7"/>
      <c r="D39" s="7"/>
      <c r="E39" s="7"/>
      <c r="U39" s="7"/>
      <c r="V39" s="7"/>
      <c r="Y39" s="7"/>
    </row>
    <row r="40" spans="3:25" x14ac:dyDescent="0.25">
      <c r="C40" s="7"/>
      <c r="D40" s="7"/>
      <c r="E40" s="7"/>
      <c r="U40" s="7"/>
      <c r="V40" s="7"/>
      <c r="Y40" s="7"/>
    </row>
    <row r="41" spans="3:25" x14ac:dyDescent="0.25">
      <c r="C41" s="7"/>
      <c r="D41" s="7"/>
      <c r="E41" s="7"/>
      <c r="U41" s="7"/>
      <c r="V41" s="7"/>
      <c r="Y41" s="7"/>
    </row>
    <row r="42" spans="3:25" x14ac:dyDescent="0.25">
      <c r="C42" s="7"/>
      <c r="D42" s="7"/>
      <c r="E42" s="7"/>
      <c r="U42" s="7"/>
      <c r="V42" s="7"/>
      <c r="Y42" s="7"/>
    </row>
    <row r="43" spans="3:25" x14ac:dyDescent="0.25">
      <c r="C43" s="7"/>
      <c r="D43" s="7"/>
      <c r="E43" s="7"/>
      <c r="U43" s="7"/>
      <c r="V43" s="7"/>
      <c r="Y43" s="7"/>
    </row>
    <row r="44" spans="3:25" x14ac:dyDescent="0.25">
      <c r="C44" s="7"/>
      <c r="D44" s="7"/>
      <c r="E44" s="7"/>
      <c r="U44" s="7"/>
      <c r="V44" s="7"/>
      <c r="Y44" s="7"/>
    </row>
    <row r="45" spans="3:25" x14ac:dyDescent="0.25">
      <c r="C45" s="7"/>
      <c r="D45" s="7"/>
      <c r="E45" s="7"/>
      <c r="U45" s="7"/>
      <c r="V45" s="7"/>
      <c r="Y45" s="7"/>
    </row>
    <row r="46" spans="3:25" x14ac:dyDescent="0.25">
      <c r="C46" s="7"/>
      <c r="D46" s="7"/>
      <c r="E46" s="7"/>
      <c r="U46" s="7"/>
      <c r="V46" s="7"/>
      <c r="Y46" s="7"/>
    </row>
    <row r="47" spans="3:25" x14ac:dyDescent="0.25">
      <c r="C47" s="7"/>
      <c r="D47" s="7"/>
      <c r="E47" s="7"/>
      <c r="U47" s="7"/>
      <c r="V47" s="7"/>
      <c r="Y47" s="7"/>
    </row>
    <row r="48" spans="3:25" x14ac:dyDescent="0.25">
      <c r="C48" s="7"/>
      <c r="D48" s="7"/>
      <c r="E48" s="7"/>
      <c r="U48" s="7"/>
      <c r="V48" s="7"/>
      <c r="Y48" s="7"/>
    </row>
    <row r="49" spans="3:25" x14ac:dyDescent="0.25">
      <c r="C49" s="7"/>
      <c r="D49" s="7"/>
      <c r="E49" s="7"/>
      <c r="U49" s="7"/>
      <c r="V49" s="7"/>
      <c r="Y49" s="7"/>
    </row>
    <row r="50" spans="3:25" x14ac:dyDescent="0.25">
      <c r="C50" s="7"/>
      <c r="D50" s="7"/>
      <c r="E50" s="7"/>
      <c r="U50" s="7"/>
      <c r="V50" s="7"/>
      <c r="Y50" s="7"/>
    </row>
    <row r="51" spans="3:25" x14ac:dyDescent="0.25">
      <c r="C51" s="7"/>
      <c r="D51" s="7"/>
      <c r="E51" s="7"/>
      <c r="U51" s="7"/>
      <c r="V51" s="7"/>
      <c r="Y51" s="7"/>
    </row>
    <row r="52" spans="3:25" x14ac:dyDescent="0.25">
      <c r="C52" s="7"/>
      <c r="D52" s="7"/>
      <c r="E52" s="7"/>
      <c r="U52" s="7"/>
      <c r="V52" s="7"/>
      <c r="Y52" s="7"/>
    </row>
    <row r="53" spans="3:25" x14ac:dyDescent="0.25">
      <c r="C53" s="7"/>
      <c r="D53" s="7"/>
      <c r="E53" s="7"/>
      <c r="U53" s="7"/>
      <c r="V53" s="7"/>
      <c r="Y53" s="7"/>
    </row>
    <row r="54" spans="3:25" x14ac:dyDescent="0.25">
      <c r="C54" s="7"/>
      <c r="D54" s="7"/>
      <c r="E54" s="7"/>
      <c r="U54" s="7"/>
      <c r="V54" s="7"/>
      <c r="Y54" s="7"/>
    </row>
    <row r="55" spans="3:25" x14ac:dyDescent="0.25">
      <c r="C55" s="7"/>
      <c r="D55" s="7"/>
      <c r="E55" s="7"/>
      <c r="U55" s="7"/>
      <c r="V55" s="7"/>
      <c r="Y55" s="7"/>
    </row>
    <row r="56" spans="3:25" x14ac:dyDescent="0.25">
      <c r="C56" s="7"/>
      <c r="D56" s="7"/>
      <c r="E56" s="7"/>
      <c r="U56" s="7"/>
      <c r="V56" s="7"/>
      <c r="Y56" s="7"/>
    </row>
    <row r="57" spans="3:25" x14ac:dyDescent="0.25">
      <c r="C57" s="7"/>
      <c r="D57" s="7"/>
      <c r="E57" s="7"/>
      <c r="U57" s="7"/>
      <c r="V57" s="7"/>
      <c r="Y57" s="7"/>
    </row>
    <row r="58" spans="3:25" x14ac:dyDescent="0.25">
      <c r="C58" s="7"/>
      <c r="D58" s="7"/>
      <c r="E58" s="7"/>
      <c r="U58" s="7"/>
      <c r="V58" s="7"/>
      <c r="Y58" s="7"/>
    </row>
    <row r="59" spans="3:25" x14ac:dyDescent="0.25">
      <c r="C59" s="7"/>
      <c r="D59" s="7"/>
      <c r="E59" s="7"/>
      <c r="U59" s="7"/>
      <c r="V59" s="7"/>
      <c r="Y59" s="7"/>
    </row>
    <row r="60" spans="3:25" x14ac:dyDescent="0.25">
      <c r="C60" s="7"/>
      <c r="D60" s="7"/>
      <c r="E60" s="7"/>
      <c r="U60" s="7"/>
      <c r="V60" s="7"/>
      <c r="Y60" s="7"/>
    </row>
    <row r="61" spans="3:25" x14ac:dyDescent="0.25">
      <c r="C61" s="7"/>
      <c r="D61" s="7"/>
      <c r="E61" s="7"/>
      <c r="U61" s="7"/>
      <c r="V61" s="7"/>
      <c r="Y61" s="7"/>
    </row>
    <row r="62" spans="3:25" x14ac:dyDescent="0.25">
      <c r="C62" s="7"/>
      <c r="D62" s="7"/>
      <c r="E62" s="7"/>
      <c r="U62" s="7"/>
      <c r="V62" s="7"/>
      <c r="Y62" s="7"/>
    </row>
    <row r="63" spans="3:25" x14ac:dyDescent="0.25">
      <c r="C63" s="7"/>
      <c r="D63" s="7"/>
      <c r="E63" s="7"/>
      <c r="U63" s="7"/>
      <c r="V63" s="7"/>
      <c r="Y63" s="7"/>
    </row>
    <row r="64" spans="3:25" x14ac:dyDescent="0.25">
      <c r="C64" s="7"/>
      <c r="D64" s="7"/>
      <c r="E64" s="7"/>
      <c r="U64" s="7"/>
      <c r="V64" s="7"/>
      <c r="Y64" s="7"/>
    </row>
    <row r="65" spans="3:25" x14ac:dyDescent="0.25">
      <c r="C65" s="7"/>
      <c r="D65" s="7"/>
      <c r="E65" s="7"/>
      <c r="U65" s="7"/>
      <c r="V65" s="7"/>
      <c r="Y65" s="7"/>
    </row>
    <row r="66" spans="3:25" x14ac:dyDescent="0.25">
      <c r="C66" s="7"/>
      <c r="D66" s="7"/>
      <c r="E66" s="7"/>
      <c r="U66" s="7"/>
      <c r="V66" s="7"/>
      <c r="Y66" s="7"/>
    </row>
    <row r="67" spans="3:25" x14ac:dyDescent="0.25">
      <c r="C67" s="7"/>
      <c r="D67" s="7"/>
      <c r="E67" s="7"/>
      <c r="U67" s="7"/>
      <c r="V67" s="7"/>
      <c r="Y67" s="7"/>
    </row>
    <row r="68" spans="3:25" x14ac:dyDescent="0.25">
      <c r="C68" s="7"/>
      <c r="D68" s="7"/>
      <c r="E68" s="7"/>
      <c r="U68" s="7"/>
      <c r="V68" s="7"/>
      <c r="Y68" s="7"/>
    </row>
    <row r="69" spans="3:25" x14ac:dyDescent="0.25">
      <c r="C69" s="7"/>
      <c r="D69" s="7"/>
      <c r="E69" s="7"/>
      <c r="U69" s="7"/>
      <c r="V69" s="7"/>
      <c r="Y69" s="7"/>
    </row>
    <row r="70" spans="3:25" x14ac:dyDescent="0.25">
      <c r="C70" s="7"/>
      <c r="D70" s="7"/>
      <c r="E70" s="7"/>
      <c r="U70" s="7"/>
      <c r="V70" s="7"/>
      <c r="Y70" s="7"/>
    </row>
    <row r="71" spans="3:25" x14ac:dyDescent="0.25">
      <c r="C71" s="7"/>
      <c r="D71" s="7"/>
      <c r="E71" s="7"/>
      <c r="U71" s="7"/>
      <c r="V71" s="7"/>
      <c r="Y71" s="7"/>
    </row>
    <row r="72" spans="3:25" x14ac:dyDescent="0.25">
      <c r="C72" s="7"/>
      <c r="D72" s="7"/>
      <c r="E72" s="7"/>
      <c r="U72" s="7"/>
      <c r="V72" s="7"/>
      <c r="Y72" s="7"/>
    </row>
    <row r="73" spans="3:25" x14ac:dyDescent="0.25">
      <c r="C73" s="7"/>
      <c r="D73" s="7"/>
      <c r="E73" s="7"/>
      <c r="U73" s="7"/>
      <c r="V73" s="7"/>
      <c r="Y73" s="7"/>
    </row>
    <row r="74" spans="3:25" x14ac:dyDescent="0.25">
      <c r="C74" s="7"/>
      <c r="D74" s="7"/>
      <c r="E74" s="7"/>
      <c r="U74" s="7"/>
      <c r="V74" s="7"/>
      <c r="Y74" s="7"/>
    </row>
    <row r="75" spans="3:25" x14ac:dyDescent="0.25">
      <c r="C75" s="7"/>
      <c r="D75" s="7"/>
      <c r="E75" s="7"/>
      <c r="U75" s="7"/>
      <c r="V75" s="7"/>
      <c r="Y75" s="7"/>
    </row>
    <row r="76" spans="3:25" x14ac:dyDescent="0.25">
      <c r="C76" s="7"/>
      <c r="D76" s="7"/>
      <c r="E76" s="7"/>
      <c r="U76" s="7"/>
      <c r="V76" s="7"/>
      <c r="Y76" s="7"/>
    </row>
    <row r="77" spans="3:25" x14ac:dyDescent="0.25">
      <c r="C77" s="7"/>
      <c r="D77" s="7"/>
      <c r="E77" s="7"/>
      <c r="U77" s="7"/>
      <c r="V77" s="7"/>
      <c r="Y77" s="7"/>
    </row>
    <row r="78" spans="3:25" x14ac:dyDescent="0.25">
      <c r="C78" s="7"/>
      <c r="D78" s="7"/>
      <c r="E78" s="7"/>
      <c r="U78" s="7"/>
      <c r="V78" s="7"/>
      <c r="Y78" s="7"/>
    </row>
    <row r="79" spans="3:25" x14ac:dyDescent="0.25">
      <c r="C79" s="7"/>
      <c r="D79" s="7"/>
      <c r="E79" s="7"/>
      <c r="U79" s="7"/>
      <c r="V79" s="7"/>
      <c r="Y79" s="7"/>
    </row>
    <row r="80" spans="3:25" x14ac:dyDescent="0.25">
      <c r="C80" s="7"/>
      <c r="D80" s="7"/>
      <c r="E80" s="7"/>
      <c r="U80" s="7"/>
      <c r="V80" s="7"/>
      <c r="Y80" s="7"/>
    </row>
    <row r="81" spans="3:25" x14ac:dyDescent="0.25">
      <c r="C81" s="7"/>
      <c r="D81" s="7"/>
      <c r="E81" s="7"/>
      <c r="U81" s="7"/>
      <c r="V81" s="7"/>
      <c r="Y81" s="7"/>
    </row>
    <row r="82" spans="3:25" x14ac:dyDescent="0.25">
      <c r="C82" s="7"/>
      <c r="D82" s="7"/>
      <c r="E82" s="7"/>
      <c r="U82" s="7"/>
      <c r="V82" s="7"/>
      <c r="Y82" s="7"/>
    </row>
    <row r="83" spans="3:25" x14ac:dyDescent="0.25">
      <c r="C83" s="7"/>
      <c r="D83" s="7"/>
      <c r="E83" s="7"/>
      <c r="U83" s="7"/>
      <c r="V83" s="7"/>
      <c r="Y83" s="7"/>
    </row>
    <row r="84" spans="3:25" x14ac:dyDescent="0.25">
      <c r="C84" s="7"/>
      <c r="D84" s="7"/>
      <c r="E84" s="7"/>
      <c r="U84" s="7"/>
      <c r="V84" s="7"/>
      <c r="Y84" s="7"/>
    </row>
    <row r="85" spans="3:25" x14ac:dyDescent="0.25">
      <c r="C85" s="7"/>
      <c r="D85" s="7"/>
      <c r="E85" s="7"/>
      <c r="U85" s="7"/>
      <c r="V85" s="7"/>
      <c r="Y85" s="7"/>
    </row>
    <row r="86" spans="3:25" x14ac:dyDescent="0.25">
      <c r="C86" s="7"/>
      <c r="D86" s="7"/>
      <c r="E86" s="7"/>
      <c r="U86" s="7"/>
      <c r="V86" s="7"/>
      <c r="Y86" s="7"/>
    </row>
    <row r="87" spans="3:25" x14ac:dyDescent="0.25">
      <c r="C87" s="7"/>
      <c r="D87" s="7"/>
      <c r="E87" s="7"/>
      <c r="U87" s="7"/>
      <c r="V87" s="7"/>
      <c r="Y87" s="7"/>
    </row>
    <row r="88" spans="3:25" x14ac:dyDescent="0.25">
      <c r="C88" s="7"/>
      <c r="D88" s="7"/>
      <c r="E88" s="7"/>
      <c r="U88" s="7"/>
      <c r="V88" s="7"/>
      <c r="Y88" s="7"/>
    </row>
    <row r="89" spans="3:25" x14ac:dyDescent="0.25">
      <c r="C89" s="7"/>
      <c r="D89" s="7"/>
      <c r="E89" s="7"/>
      <c r="U89" s="7"/>
      <c r="V89" s="7"/>
      <c r="Y89" s="7"/>
    </row>
    <row r="90" spans="3:25" x14ac:dyDescent="0.25">
      <c r="C90" s="7"/>
      <c r="D90" s="7"/>
      <c r="E90" s="7"/>
      <c r="U90" s="7"/>
      <c r="V90" s="7"/>
      <c r="Y90" s="7"/>
    </row>
    <row r="91" spans="3:25" x14ac:dyDescent="0.25">
      <c r="C91" s="7"/>
      <c r="D91" s="7"/>
      <c r="E91" s="7"/>
      <c r="U91" s="7"/>
      <c r="V91" s="7"/>
      <c r="Y91" s="7"/>
    </row>
    <row r="92" spans="3:25" x14ac:dyDescent="0.25">
      <c r="C92" s="7"/>
      <c r="D92" s="7"/>
      <c r="E92" s="7"/>
      <c r="U92" s="7"/>
      <c r="V92" s="7"/>
      <c r="Y92" s="7"/>
    </row>
    <row r="93" spans="3:25" x14ac:dyDescent="0.25">
      <c r="C93" s="7"/>
      <c r="D93" s="7"/>
      <c r="E93" s="7"/>
      <c r="U93" s="7"/>
      <c r="V93" s="7"/>
      <c r="Y93" s="7"/>
    </row>
    <row r="94" spans="3:25" x14ac:dyDescent="0.25">
      <c r="C94" s="7"/>
      <c r="D94" s="7"/>
      <c r="E94" s="7"/>
      <c r="U94" s="7"/>
      <c r="V94" s="7"/>
      <c r="Y94" s="7"/>
    </row>
    <row r="95" spans="3:25" x14ac:dyDescent="0.25">
      <c r="C95" s="7"/>
      <c r="D95" s="7"/>
      <c r="E95" s="7"/>
      <c r="U95" s="7"/>
      <c r="V95" s="7"/>
      <c r="Y95" s="7"/>
    </row>
    <row r="96" spans="3:25" x14ac:dyDescent="0.25">
      <c r="C96" s="7"/>
      <c r="D96" s="7"/>
      <c r="E96" s="7"/>
      <c r="U96" s="7"/>
      <c r="V96" s="7"/>
      <c r="Y96" s="7"/>
    </row>
    <row r="97" spans="3:25" x14ac:dyDescent="0.25">
      <c r="C97" s="7"/>
      <c r="D97" s="7"/>
      <c r="E97" s="7"/>
      <c r="U97" s="7"/>
      <c r="V97" s="7"/>
      <c r="Y97" s="7"/>
    </row>
    <row r="98" spans="3:25" x14ac:dyDescent="0.25">
      <c r="C98" s="7"/>
      <c r="D98" s="7"/>
      <c r="E98" s="7"/>
      <c r="U98" s="7"/>
      <c r="V98" s="7"/>
      <c r="Y98" s="7"/>
    </row>
    <row r="99" spans="3:25" x14ac:dyDescent="0.25">
      <c r="C99" s="7"/>
      <c r="D99" s="7"/>
      <c r="E99" s="7"/>
      <c r="U99" s="7"/>
      <c r="V99" s="7"/>
      <c r="Y99" s="7"/>
    </row>
    <row r="100" spans="3:25" x14ac:dyDescent="0.25">
      <c r="C100" s="7"/>
      <c r="D100" s="7"/>
      <c r="E100" s="7"/>
      <c r="U100" s="7"/>
      <c r="V100" s="7"/>
      <c r="Y100" s="7"/>
    </row>
    <row r="101" spans="3:25" x14ac:dyDescent="0.25">
      <c r="C101" s="7"/>
      <c r="D101" s="7"/>
      <c r="E101" s="7"/>
      <c r="U101" s="7"/>
      <c r="V101" s="7"/>
      <c r="Y101" s="7"/>
    </row>
    <row r="102" spans="3:25" x14ac:dyDescent="0.25">
      <c r="C102" s="7"/>
      <c r="D102" s="7"/>
      <c r="E102" s="7"/>
      <c r="U102" s="7"/>
      <c r="V102" s="7"/>
      <c r="Y102" s="7"/>
    </row>
    <row r="103" spans="3:25" x14ac:dyDescent="0.25">
      <c r="C103" s="7"/>
      <c r="D103" s="7"/>
      <c r="E103" s="7"/>
      <c r="U103" s="7"/>
      <c r="V103" s="7"/>
      <c r="Y103" s="7"/>
    </row>
    <row r="104" spans="3:25" x14ac:dyDescent="0.25">
      <c r="C104" s="7"/>
      <c r="D104" s="7"/>
      <c r="E104" s="7"/>
      <c r="U104" s="7"/>
      <c r="V104" s="7"/>
      <c r="Y104" s="7"/>
    </row>
    <row r="105" spans="3:25" x14ac:dyDescent="0.25">
      <c r="C105" s="7"/>
      <c r="D105" s="7"/>
      <c r="E105" s="7"/>
      <c r="U105" s="7"/>
      <c r="V105" s="7"/>
      <c r="Y105" s="7"/>
    </row>
    <row r="106" spans="3:25" x14ac:dyDescent="0.25">
      <c r="C106" s="7"/>
      <c r="D106" s="7"/>
      <c r="E106" s="7"/>
      <c r="U106" s="7"/>
      <c r="V106" s="7"/>
      <c r="Y106" s="7"/>
    </row>
    <row r="107" spans="3:25" x14ac:dyDescent="0.25">
      <c r="C107" s="7"/>
      <c r="D107" s="7"/>
      <c r="E107" s="7"/>
      <c r="U107" s="7"/>
      <c r="V107" s="7"/>
      <c r="Y107" s="7"/>
    </row>
    <row r="108" spans="3:25" x14ac:dyDescent="0.25">
      <c r="C108" s="7"/>
      <c r="D108" s="7"/>
      <c r="E108" s="7"/>
      <c r="U108" s="7"/>
      <c r="V108" s="7"/>
      <c r="Y108" s="7"/>
    </row>
    <row r="109" spans="3:25" x14ac:dyDescent="0.25">
      <c r="C109" s="7"/>
      <c r="D109" s="7"/>
      <c r="E109" s="7"/>
      <c r="U109" s="7"/>
      <c r="V109" s="7"/>
      <c r="Y109" s="7"/>
    </row>
    <row r="110" spans="3:25" x14ac:dyDescent="0.25">
      <c r="C110" s="7"/>
      <c r="D110" s="7"/>
      <c r="E110" s="7"/>
      <c r="U110" s="7"/>
      <c r="V110" s="7"/>
      <c r="Y110" s="7"/>
    </row>
    <row r="111" spans="3:25" x14ac:dyDescent="0.25">
      <c r="C111" s="7"/>
      <c r="D111" s="7"/>
      <c r="E111" s="7"/>
      <c r="U111" s="7"/>
      <c r="V111" s="7"/>
      <c r="Y111" s="7"/>
    </row>
    <row r="112" spans="3:25" x14ac:dyDescent="0.25">
      <c r="C112" s="7"/>
      <c r="D112" s="7"/>
      <c r="E112" s="7"/>
      <c r="U112" s="7"/>
      <c r="V112" s="7"/>
      <c r="Y112" s="7"/>
    </row>
    <row r="113" spans="3:25" x14ac:dyDescent="0.25">
      <c r="C113" s="7"/>
      <c r="D113" s="7"/>
      <c r="E113" s="7"/>
      <c r="U113" s="7"/>
      <c r="V113" s="7"/>
      <c r="Y113" s="7"/>
    </row>
    <row r="114" spans="3:25" x14ac:dyDescent="0.25">
      <c r="C114" s="7"/>
      <c r="D114" s="7"/>
      <c r="E114" s="7"/>
      <c r="U114" s="7"/>
      <c r="V114" s="7"/>
      <c r="Y114" s="7"/>
    </row>
    <row r="115" spans="3:25" x14ac:dyDescent="0.25">
      <c r="C115" s="7"/>
      <c r="D115" s="7"/>
      <c r="E115" s="7"/>
      <c r="U115" s="7"/>
      <c r="V115" s="7"/>
      <c r="Y115" s="7"/>
    </row>
    <row r="116" spans="3:25" x14ac:dyDescent="0.25">
      <c r="C116" s="7"/>
      <c r="D116" s="7"/>
      <c r="E116" s="7"/>
      <c r="U116" s="7"/>
      <c r="V116" s="7"/>
      <c r="Y116" s="7"/>
    </row>
    <row r="117" spans="3:25" x14ac:dyDescent="0.25">
      <c r="C117" s="7"/>
      <c r="D117" s="7"/>
      <c r="E117" s="7"/>
      <c r="U117" s="7"/>
      <c r="V117" s="7"/>
      <c r="Y117" s="7"/>
    </row>
    <row r="118" spans="3:25" x14ac:dyDescent="0.25">
      <c r="C118" s="7"/>
      <c r="D118" s="7"/>
      <c r="E118" s="7"/>
      <c r="U118" s="7"/>
      <c r="V118" s="7"/>
      <c r="Y118" s="7"/>
    </row>
    <row r="119" spans="3:25" x14ac:dyDescent="0.25">
      <c r="C119" s="7"/>
      <c r="D119" s="7"/>
      <c r="E119" s="7"/>
      <c r="U119" s="7"/>
      <c r="V119" s="7"/>
      <c r="Y119" s="7"/>
    </row>
    <row r="120" spans="3:25" x14ac:dyDescent="0.25">
      <c r="C120" s="7"/>
      <c r="D120" s="7"/>
      <c r="E120" s="7"/>
      <c r="U120" s="7"/>
      <c r="V120" s="7"/>
      <c r="Y120" s="7"/>
    </row>
    <row r="121" spans="3:25" x14ac:dyDescent="0.25">
      <c r="C121" s="7"/>
      <c r="D121" s="7"/>
      <c r="E121" s="7"/>
      <c r="U121" s="7"/>
      <c r="V121" s="7"/>
      <c r="Y121" s="7"/>
    </row>
    <row r="122" spans="3:25" x14ac:dyDescent="0.25">
      <c r="C122" s="7"/>
      <c r="D122" s="7"/>
      <c r="E122" s="7"/>
      <c r="U122" s="7"/>
      <c r="V122" s="7"/>
      <c r="Y122" s="7"/>
    </row>
    <row r="123" spans="3:25" x14ac:dyDescent="0.25">
      <c r="C123" s="7"/>
      <c r="D123" s="7"/>
      <c r="E123" s="7"/>
      <c r="U123" s="7"/>
      <c r="V123" s="7"/>
      <c r="Y123" s="7"/>
    </row>
    <row r="124" spans="3:25" x14ac:dyDescent="0.25">
      <c r="C124" s="7"/>
      <c r="D124" s="7"/>
      <c r="E124" s="7"/>
      <c r="U124" s="7"/>
      <c r="V124" s="7"/>
      <c r="Y124" s="7"/>
    </row>
    <row r="125" spans="3:25" x14ac:dyDescent="0.25">
      <c r="C125" s="7"/>
      <c r="D125" s="7"/>
      <c r="E125" s="7"/>
      <c r="U125" s="7"/>
      <c r="V125" s="7"/>
      <c r="Y125" s="7"/>
    </row>
    <row r="126" spans="3:25" x14ac:dyDescent="0.25">
      <c r="C126" s="7"/>
      <c r="D126" s="7"/>
      <c r="E126" s="7"/>
      <c r="U126" s="7"/>
      <c r="V126" s="7"/>
      <c r="Y126" s="7"/>
    </row>
    <row r="127" spans="3:25" x14ac:dyDescent="0.25">
      <c r="U127" s="7"/>
      <c r="V127" s="7"/>
      <c r="Y127" s="7"/>
    </row>
  </sheetData>
  <mergeCells count="1">
    <mergeCell ref="B4:E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Independent</vt:lpstr>
      <vt:lpstr>Related raw n=500</vt:lpstr>
      <vt:lpstr>Related r-values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2016-03-22T08:44:50Z</dcterms:created>
  <dcterms:modified xsi:type="dcterms:W3CDTF">2016-11-03T14:30:02Z</dcterms:modified>
</cp:coreProperties>
</file>